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8" windowWidth="11352" windowHeight="7680" activeTab="0"/>
  </bookViews>
  <sheets>
    <sheet name="Summary FTE" sheetId="1" r:id="rId1"/>
    <sheet name="Summary Headcount " sheetId="2" r:id="rId2"/>
    <sheet name="Sheet1" sheetId="3" state="hidden" r:id="rId3"/>
    <sheet name="Sheet2" sheetId="4" state="hidden" r:id="rId4"/>
  </sheets>
  <definedNames>
    <definedName name="_xlnm.Print_Area" localSheetId="0">'Summary FTE'!$A:$I</definedName>
    <definedName name="_xlnm.Print_Area" localSheetId="1">'Summary Headcount '!$A$1:$J$40</definedName>
    <definedName name="_xlnm.Print_Titles" localSheetId="0">'Summary FTE'!$1:$6</definedName>
    <definedName name="_xlnm.Print_Titles" localSheetId="1">'Summary Headcount '!$1:$6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<sst xmlns="http://schemas.openxmlformats.org/spreadsheetml/2006/main" count="352" uniqueCount="88">
  <si>
    <t>Montana State University</t>
  </si>
  <si>
    <t>MSU Bozeman</t>
  </si>
  <si>
    <t xml:space="preserve"> </t>
  </si>
  <si>
    <t>Resident Undergraduate</t>
  </si>
  <si>
    <t>Resident Graduate</t>
  </si>
  <si>
    <t>Resident Total</t>
  </si>
  <si>
    <t>Non-resident Undergraduate</t>
  </si>
  <si>
    <t>WUE</t>
  </si>
  <si>
    <t>Non-resident Graduate</t>
  </si>
  <si>
    <t>Non-resident Total</t>
  </si>
  <si>
    <t>MSU Bozeman Total</t>
  </si>
  <si>
    <t>MSU Billings</t>
  </si>
  <si>
    <t xml:space="preserve">Non-resident Undergraduate </t>
  </si>
  <si>
    <t>MSU Billings Total</t>
  </si>
  <si>
    <t>MSU Billings COT</t>
  </si>
  <si>
    <t>Resident Undergraduate Total</t>
  </si>
  <si>
    <t xml:space="preserve">WUE  </t>
  </si>
  <si>
    <t>MSU Billings COT Total</t>
  </si>
  <si>
    <t>MSU Billings &amp; COT Total</t>
  </si>
  <si>
    <t xml:space="preserve">MSU Northern </t>
  </si>
  <si>
    <t>MSU Northern  Total</t>
  </si>
  <si>
    <t>MSU Great Falls - COT</t>
  </si>
  <si>
    <t>Non-resident COT</t>
  </si>
  <si>
    <t>WUE COT</t>
  </si>
  <si>
    <t>MSU Great Falls - COT Total</t>
  </si>
  <si>
    <t>Montana State University Total</t>
  </si>
  <si>
    <t>% Change</t>
  </si>
  <si>
    <t>University of Montana</t>
  </si>
  <si>
    <t>UM Missoula</t>
  </si>
  <si>
    <t>UM Missoula Total</t>
  </si>
  <si>
    <t>UM Missoula COT</t>
  </si>
  <si>
    <t>UM Missoula COT Total</t>
  </si>
  <si>
    <t>UM Missoula &amp; COT Total</t>
  </si>
  <si>
    <t xml:space="preserve">UM Montana Tech  </t>
  </si>
  <si>
    <t>UM Montana Tech Total</t>
  </si>
  <si>
    <t>UM Montana Tech - COT</t>
  </si>
  <si>
    <t>UM Montana Tech - COT Total</t>
  </si>
  <si>
    <t>UM Montana Tech &amp; COT Total</t>
  </si>
  <si>
    <t>UM Western</t>
  </si>
  <si>
    <t>UM Western Total</t>
  </si>
  <si>
    <t>UM Helena - COT</t>
  </si>
  <si>
    <t>UM Helena - COT Total</t>
  </si>
  <si>
    <t>University of Montana Total</t>
  </si>
  <si>
    <t>Community Colleges</t>
  </si>
  <si>
    <t xml:space="preserve">Dawson </t>
  </si>
  <si>
    <t>Dawson Total</t>
  </si>
  <si>
    <t xml:space="preserve">Flathead Valley </t>
  </si>
  <si>
    <t>Flathead Valley Total</t>
  </si>
  <si>
    <t xml:space="preserve">Miles </t>
  </si>
  <si>
    <t>Miles Total</t>
  </si>
  <si>
    <t>Community College Total</t>
  </si>
  <si>
    <t>MUS Total</t>
  </si>
  <si>
    <t>MONTANA UNIVERSITY SYSTEM</t>
  </si>
  <si>
    <t>Notes:</t>
  </si>
  <si>
    <t>1. Student FTE represents state supported enrollments</t>
  </si>
  <si>
    <t>(unduplicated by institution)</t>
  </si>
  <si>
    <t>1. Student Headcount represents an unduplicated count of students by institution in state supported courses</t>
  </si>
  <si>
    <t>SUMMARY REPORT                        Year to Date Comparison</t>
  </si>
  <si>
    <t>3. Figures may not total due to rounding</t>
  </si>
  <si>
    <t>2. Enrollment is not consider "official" until end-of-term addendums are added to 15th-day census enrollment</t>
  </si>
  <si>
    <t xml:space="preserve">Census Enrollment Report </t>
  </si>
  <si>
    <t>Spring 2008               (15th Day)</t>
  </si>
  <si>
    <t xml:space="preserve">Census Enrollment Report  </t>
  </si>
  <si>
    <t>Spring 2009               (15th Day)</t>
  </si>
  <si>
    <r>
      <rPr>
        <b/>
        <sz val="7"/>
        <color indexed="8"/>
        <rFont val="Arial Bold"/>
        <family val="0"/>
      </rPr>
      <t>Case Summaries</t>
    </r>
  </si>
  <si>
    <r>
      <rPr>
        <sz val="7"/>
        <color indexed="8"/>
        <rFont val="Arial"/>
        <family val="0"/>
      </rPr>
      <t>Sum</t>
    </r>
  </si>
  <si>
    <r>
      <rPr>
        <sz val="7"/>
        <color indexed="8"/>
        <rFont val="Arial"/>
        <family val="0"/>
      </rPr>
      <t>COURSE_CAMPUS_NUM</t>
    </r>
  </si>
  <si>
    <r>
      <rPr>
        <sz val="7"/>
        <color indexed="8"/>
        <rFont val="Arial"/>
        <family val="0"/>
      </rPr>
      <t>RESD_STATUS_NUM</t>
    </r>
  </si>
  <si>
    <r>
      <rPr>
        <sz val="7"/>
        <color indexed="8"/>
        <rFont val="Arial"/>
        <family val="0"/>
      </rPr>
      <t>FTE</t>
    </r>
  </si>
  <si>
    <r>
      <rPr>
        <sz val="7"/>
        <color indexed="8"/>
        <rFont val="Arial"/>
        <family val="0"/>
      </rPr>
      <t>MSU-Bozeman</t>
    </r>
  </si>
  <si>
    <r>
      <rPr>
        <sz val="7"/>
        <color indexed="8"/>
        <rFont val="Arial"/>
        <family val="0"/>
      </rPr>
      <t>Resident Undergraduate</t>
    </r>
  </si>
  <si>
    <r>
      <rPr>
        <sz val="7"/>
        <color indexed="8"/>
        <rFont val="Arial"/>
        <family val="0"/>
      </rPr>
      <t>Resident Graduate</t>
    </r>
  </si>
  <si>
    <r>
      <rPr>
        <sz val="7"/>
        <color indexed="8"/>
        <rFont val="Arial"/>
        <family val="0"/>
      </rPr>
      <t>Non-resident Undergraduate</t>
    </r>
  </si>
  <si>
    <r>
      <rPr>
        <sz val="7"/>
        <color indexed="8"/>
        <rFont val="Arial"/>
        <family val="0"/>
      </rPr>
      <t>WUE</t>
    </r>
  </si>
  <si>
    <r>
      <rPr>
        <sz val="7"/>
        <color indexed="8"/>
        <rFont val="Arial"/>
        <family val="0"/>
      </rPr>
      <t>Non-resident Graduate</t>
    </r>
  </si>
  <si>
    <r>
      <rPr>
        <sz val="7"/>
        <color indexed="8"/>
        <rFont val="Arial"/>
        <family val="0"/>
      </rPr>
      <t>Total</t>
    </r>
  </si>
  <si>
    <r>
      <rPr>
        <sz val="7"/>
        <color indexed="8"/>
        <rFont val="Arial"/>
        <family val="0"/>
      </rPr>
      <t>MSU-Billings</t>
    </r>
  </si>
  <si>
    <r>
      <rPr>
        <sz val="7"/>
        <color indexed="8"/>
        <rFont val="Arial"/>
        <family val="0"/>
      </rPr>
      <t>MSU-Billings-COT</t>
    </r>
  </si>
  <si>
    <r>
      <rPr>
        <sz val="7"/>
        <color indexed="8"/>
        <rFont val="Arial"/>
        <family val="0"/>
      </rPr>
      <t>MSU-Havre</t>
    </r>
  </si>
  <si>
    <r>
      <rPr>
        <sz val="7"/>
        <color indexed="8"/>
        <rFont val="Arial"/>
        <family val="0"/>
      </rPr>
      <t>MSU-Great Falls</t>
    </r>
  </si>
  <si>
    <r>
      <rPr>
        <sz val="7"/>
        <color indexed="8"/>
        <rFont val="Arial"/>
        <family val="0"/>
      </rPr>
      <t>UM-Missoula</t>
    </r>
  </si>
  <si>
    <r>
      <rPr>
        <sz val="7"/>
        <color indexed="8"/>
        <rFont val="Arial"/>
        <family val="0"/>
      </rPr>
      <t>UM-Missoula-COT</t>
    </r>
  </si>
  <si>
    <r>
      <rPr>
        <sz val="7"/>
        <color indexed="8"/>
        <rFont val="Arial"/>
        <family val="0"/>
      </rPr>
      <t>UM-MT-Tech</t>
    </r>
  </si>
  <si>
    <r>
      <rPr>
        <sz val="7"/>
        <color indexed="8"/>
        <rFont val="Arial"/>
        <family val="0"/>
      </rPr>
      <t>UM-MT-Tech-COT</t>
    </r>
  </si>
  <si>
    <r>
      <rPr>
        <sz val="7"/>
        <color indexed="8"/>
        <rFont val="Arial"/>
        <family val="0"/>
      </rPr>
      <t>UM-Western</t>
    </r>
  </si>
  <si>
    <r>
      <rPr>
        <sz val="7"/>
        <color indexed="8"/>
        <rFont val="Arial"/>
        <family val="0"/>
      </rPr>
      <t>UM-Helena-COT</t>
    </r>
  </si>
  <si>
    <t>Spring 2009 - Student Headcount</t>
  </si>
  <si>
    <t>Spring 2009 - Student FTE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</si>
</sst>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[$-409]h:mm:ss\ AM/PM"/>
    <numFmt numFmtId="168" formatCode="####.00"/>
    <numFmt numFmtId="169" formatCode="0.00000000000"/>
  </numFmts>
  <fonts count="55">
    <font>
      <sz val="10"/>
      <name val="Arial"/>
      <family val="0"/>
    </font>
    <font>
      <sz val="10"/>
      <name val="Albertus Medium"/>
      <family val="2"/>
    </font>
    <font>
      <b/>
      <sz val="14"/>
      <name val="Albertus Medium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9"/>
      <name val="Albertus Medium"/>
      <family val="2"/>
    </font>
    <font>
      <sz val="9"/>
      <name val="Arial"/>
      <family val="0"/>
    </font>
    <font>
      <sz val="7"/>
      <name val="Albertus Medium"/>
      <family val="2"/>
    </font>
    <font>
      <sz val="8"/>
      <name val="Albertus Medium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Arial Bold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 indent="2"/>
    </xf>
    <xf numFmtId="0" fontId="7" fillId="33" borderId="0" xfId="0" applyFont="1" applyFill="1" applyAlignment="1">
      <alignment horizontal="right" indent="2"/>
    </xf>
    <xf numFmtId="0" fontId="7" fillId="34" borderId="0" xfId="0" applyFont="1" applyFill="1" applyAlignment="1">
      <alignment horizontal="right" indent="2"/>
    </xf>
    <xf numFmtId="165" fontId="3" fillId="33" borderId="0" xfId="0" applyNumberFormat="1" applyFont="1" applyFill="1" applyAlignment="1">
      <alignment horizontal="right" indent="2"/>
    </xf>
    <xf numFmtId="165" fontId="5" fillId="34" borderId="0" xfId="0" applyNumberFormat="1" applyFont="1" applyFill="1" applyAlignment="1">
      <alignment horizontal="right" indent="2"/>
    </xf>
    <xf numFmtId="0" fontId="5" fillId="34" borderId="0" xfId="0" applyFont="1" applyFill="1" applyAlignment="1">
      <alignment horizontal="right" indent="2"/>
    </xf>
    <xf numFmtId="0" fontId="1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 indent="2"/>
    </xf>
    <xf numFmtId="0" fontId="12" fillId="33" borderId="0" xfId="0" applyFont="1" applyFill="1" applyBorder="1" applyAlignment="1">
      <alignment horizontal="right" indent="2"/>
    </xf>
    <xf numFmtId="166" fontId="12" fillId="33" borderId="0" xfId="0" applyNumberFormat="1" applyFont="1" applyFill="1" applyAlignment="1">
      <alignment horizontal="right" indent="2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 horizontal="right" indent="2"/>
    </xf>
    <xf numFmtId="0" fontId="9" fillId="33" borderId="0" xfId="0" applyFont="1" applyFill="1" applyAlignment="1">
      <alignment horizontal="right" indent="2"/>
    </xf>
    <xf numFmtId="166" fontId="9" fillId="33" borderId="0" xfId="0" applyNumberFormat="1" applyFont="1" applyFill="1" applyAlignment="1">
      <alignment horizontal="right" indent="2"/>
    </xf>
    <xf numFmtId="0" fontId="12" fillId="33" borderId="0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166" fontId="9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0" fillId="33" borderId="0" xfId="0" applyFont="1" applyFill="1" applyAlignment="1">
      <alignment horizontal="right" indent="2"/>
    </xf>
    <xf numFmtId="0" fontId="5" fillId="33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 indent="2"/>
    </xf>
    <xf numFmtId="0" fontId="6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/>
    </xf>
    <xf numFmtId="166" fontId="14" fillId="33" borderId="0" xfId="0" applyNumberFormat="1" applyFont="1" applyFill="1" applyAlignment="1">
      <alignment horizontal="center"/>
    </xf>
    <xf numFmtId="166" fontId="9" fillId="33" borderId="11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 horizontal="right" indent="1"/>
    </xf>
    <xf numFmtId="166" fontId="5" fillId="33" borderId="0" xfId="0" applyNumberFormat="1" applyFont="1" applyFill="1" applyAlignment="1">
      <alignment horizontal="right" indent="1"/>
    </xf>
    <xf numFmtId="166" fontId="5" fillId="34" borderId="0" xfId="0" applyNumberFormat="1" applyFont="1" applyFill="1" applyAlignment="1">
      <alignment horizontal="right" indent="1"/>
    </xf>
    <xf numFmtId="166" fontId="1" fillId="33" borderId="0" xfId="0" applyNumberFormat="1" applyFont="1" applyFill="1" applyAlignment="1">
      <alignment horizontal="right" indent="2"/>
    </xf>
    <xf numFmtId="166" fontId="0" fillId="33" borderId="0" xfId="0" applyNumberFormat="1" applyFill="1" applyAlignment="1">
      <alignment horizontal="right" indent="2"/>
    </xf>
    <xf numFmtId="166" fontId="0" fillId="33" borderId="0" xfId="0" applyNumberForma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165" fontId="0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6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left" vertical="top" wrapText="1"/>
    </xf>
    <xf numFmtId="168" fontId="20" fillId="33" borderId="18" xfId="0" applyNumberFormat="1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left" vertical="top" wrapText="1"/>
    </xf>
    <xf numFmtId="168" fontId="20" fillId="33" borderId="20" xfId="0" applyNumberFormat="1" applyFont="1" applyFill="1" applyBorder="1" applyAlignment="1">
      <alignment horizontal="right" vertical="center"/>
    </xf>
    <xf numFmtId="0" fontId="20" fillId="33" borderId="21" xfId="0" applyFont="1" applyFill="1" applyBorder="1" applyAlignment="1">
      <alignment horizontal="left" vertical="top" wrapText="1"/>
    </xf>
    <xf numFmtId="168" fontId="20" fillId="33" borderId="22" xfId="0" applyNumberFormat="1" applyFont="1" applyFill="1" applyBorder="1" applyAlignment="1">
      <alignment horizontal="right" vertical="center"/>
    </xf>
    <xf numFmtId="0" fontId="20" fillId="33" borderId="23" xfId="0" applyFont="1" applyFill="1" applyBorder="1" applyAlignment="1">
      <alignment horizontal="left" vertical="top" wrapText="1"/>
    </xf>
    <xf numFmtId="168" fontId="20" fillId="33" borderId="24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horizontal="left" vertical="top" wrapText="1"/>
    </xf>
    <xf numFmtId="168" fontId="20" fillId="33" borderId="26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0" fontId="10" fillId="33" borderId="0" xfId="0" applyFont="1" applyFill="1" applyAlignment="1">
      <alignment horizontal="left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3" fillId="35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3" fillId="3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left" vertical="top" wrapText="1"/>
    </xf>
    <xf numFmtId="0" fontId="20" fillId="33" borderId="31" xfId="0" applyFont="1" applyFill="1" applyBorder="1" applyAlignment="1">
      <alignment horizontal="left" vertical="top" wrapText="1"/>
    </xf>
    <xf numFmtId="0" fontId="19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 topLeftCell="A1">
      <selection activeCell="K3" sqref="K3"/>
    </sheetView>
  </sheetViews>
  <sheetFormatPr defaultColWidth="9.140625" defaultRowHeight="12.75"/>
  <cols>
    <col min="1" max="1" width="1.421875" style="2" customWidth="1"/>
    <col min="2" max="2" width="2.8515625" style="2" customWidth="1"/>
    <col min="3" max="3" width="21.140625" style="2" customWidth="1"/>
    <col min="4" max="4" width="6.28125" style="2" customWidth="1"/>
    <col min="5" max="5" width="12.28125" style="2" customWidth="1"/>
    <col min="6" max="6" width="5.421875" style="2" customWidth="1"/>
    <col min="7" max="7" width="12.28125" style="2" customWidth="1"/>
    <col min="8" max="8" width="5.421875" style="2" customWidth="1"/>
    <col min="9" max="9" width="12.28125" style="67" customWidth="1"/>
    <col min="10" max="10" width="3.421875" style="2" customWidth="1"/>
    <col min="11" max="16384" width="9.140625" style="2" customWidth="1"/>
  </cols>
  <sheetData>
    <row r="1" spans="1:10" s="44" customFormat="1" ht="12.75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43"/>
    </row>
    <row r="2" spans="1:10" s="44" customFormat="1" ht="12.75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43"/>
    </row>
    <row r="3" spans="1:10" s="44" customFormat="1" ht="25.5" customHeight="1">
      <c r="A3" s="90" t="s">
        <v>87</v>
      </c>
      <c r="B3" s="91"/>
      <c r="C3" s="91"/>
      <c r="D3" s="91"/>
      <c r="E3" s="91"/>
      <c r="F3" s="91"/>
      <c r="G3" s="91"/>
      <c r="H3" s="91"/>
      <c r="I3" s="91"/>
      <c r="J3" s="46"/>
    </row>
    <row r="4" spans="1:10" s="44" customFormat="1" ht="12.75" customHeight="1">
      <c r="A4" s="45"/>
      <c r="B4" s="45"/>
      <c r="C4" s="45"/>
      <c r="D4" s="45"/>
      <c r="E4" s="45"/>
      <c r="F4" s="45"/>
      <c r="G4" s="45"/>
      <c r="H4" s="45"/>
      <c r="I4" s="59"/>
      <c r="J4" s="46"/>
    </row>
    <row r="5" spans="1:10" s="44" customFormat="1" ht="25.5" customHeight="1">
      <c r="A5" s="92" t="s">
        <v>57</v>
      </c>
      <c r="B5" s="92"/>
      <c r="C5" s="92"/>
      <c r="D5" s="45"/>
      <c r="E5" s="69" t="s">
        <v>61</v>
      </c>
      <c r="F5" s="45"/>
      <c r="G5" s="69" t="s">
        <v>63</v>
      </c>
      <c r="H5" s="45"/>
      <c r="I5" s="60" t="s">
        <v>26</v>
      </c>
      <c r="J5" s="46"/>
    </row>
    <row r="6" s="44" customFormat="1" ht="11.25" customHeight="1">
      <c r="I6" s="61"/>
    </row>
    <row r="7" spans="1:9" s="44" customFormat="1" ht="12.75">
      <c r="A7" s="87" t="s">
        <v>0</v>
      </c>
      <c r="B7" s="87"/>
      <c r="C7" s="87"/>
      <c r="I7" s="61"/>
    </row>
    <row r="8" spans="1:9" s="44" customFormat="1" ht="9" customHeight="1">
      <c r="A8" s="3"/>
      <c r="B8" s="3"/>
      <c r="C8" s="3"/>
      <c r="I8" s="61"/>
    </row>
    <row r="9" spans="1:9" s="44" customFormat="1" ht="12.75">
      <c r="A9" s="3"/>
      <c r="B9" s="7" t="s">
        <v>1</v>
      </c>
      <c r="C9" s="47"/>
      <c r="I9" s="61"/>
    </row>
    <row r="10" spans="1:13" s="44" customFormat="1" ht="12.75">
      <c r="A10" s="3"/>
      <c r="B10" s="3" t="s">
        <v>2</v>
      </c>
      <c r="C10" s="3" t="s">
        <v>3</v>
      </c>
      <c r="E10" s="21">
        <v>6615.066666666672</v>
      </c>
      <c r="F10" s="48"/>
      <c r="G10" s="21">
        <v>6503.733333333358</v>
      </c>
      <c r="I10" s="62">
        <f>(G10-E10)/E10</f>
        <v>-0.0168302662608561</v>
      </c>
      <c r="K10" s="70"/>
      <c r="L10" s="70"/>
      <c r="M10" s="70"/>
    </row>
    <row r="11" spans="1:13" s="44" customFormat="1" ht="12.75">
      <c r="A11" s="3"/>
      <c r="B11" s="3"/>
      <c r="C11" s="3" t="s">
        <v>4</v>
      </c>
      <c r="E11" s="21">
        <v>571.1666666666671</v>
      </c>
      <c r="F11" s="48"/>
      <c r="G11" s="21">
        <v>567.166666666667</v>
      </c>
      <c r="I11" s="62">
        <f aca="true" t="shared" si="0" ref="I11:I17">(G11-E11)/E11</f>
        <v>-0.00700320980449392</v>
      </c>
      <c r="K11" s="70"/>
      <c r="L11" s="70"/>
      <c r="M11" s="70"/>
    </row>
    <row r="12" spans="1:13" s="44" customFormat="1" ht="12.75">
      <c r="A12" s="3"/>
      <c r="B12" s="3" t="s">
        <v>5</v>
      </c>
      <c r="C12" s="4"/>
      <c r="E12" s="18">
        <f>SUM(E10:E11)</f>
        <v>7186.233333333339</v>
      </c>
      <c r="F12" s="18"/>
      <c r="G12" s="18">
        <f>SUM(G10:G11)</f>
        <v>7070.900000000025</v>
      </c>
      <c r="H12" s="9"/>
      <c r="I12" s="63">
        <f t="shared" si="0"/>
        <v>-0.016049205193260332</v>
      </c>
      <c r="M12" s="70"/>
    </row>
    <row r="13" spans="1:13" s="44" customFormat="1" ht="12.75">
      <c r="A13" s="3"/>
      <c r="B13" s="3"/>
      <c r="C13" s="3" t="s">
        <v>6</v>
      </c>
      <c r="E13" s="21">
        <v>1912.8666666666682</v>
      </c>
      <c r="F13" s="48"/>
      <c r="G13" s="21">
        <v>2004.3333333333271</v>
      </c>
      <c r="I13" s="62">
        <f t="shared" si="0"/>
        <v>0.04781654061965927</v>
      </c>
      <c r="K13" s="70"/>
      <c r="L13" s="70"/>
      <c r="M13" s="70"/>
    </row>
    <row r="14" spans="1:13" s="44" customFormat="1" ht="12.75">
      <c r="A14" s="3"/>
      <c r="B14" s="3"/>
      <c r="C14" s="3" t="s">
        <v>7</v>
      </c>
      <c r="E14" s="21">
        <v>274.85000000000025</v>
      </c>
      <c r="F14" s="48"/>
      <c r="G14" s="21">
        <v>297.58333333333303</v>
      </c>
      <c r="I14" s="62">
        <f t="shared" si="0"/>
        <v>0.08271178218421961</v>
      </c>
      <c r="K14" s="70"/>
      <c r="L14" s="70"/>
      <c r="M14" s="70"/>
    </row>
    <row r="15" spans="1:13" s="44" customFormat="1" ht="12.75">
      <c r="A15" s="3"/>
      <c r="B15" s="3"/>
      <c r="C15" s="3" t="s">
        <v>8</v>
      </c>
      <c r="E15" s="21">
        <v>200.1666666666665</v>
      </c>
      <c r="F15" s="48"/>
      <c r="G15" s="21">
        <v>209.4166666666665</v>
      </c>
      <c r="I15" s="62">
        <f t="shared" si="0"/>
        <v>0.046211490424646166</v>
      </c>
      <c r="K15" s="70"/>
      <c r="L15" s="70"/>
      <c r="M15" s="70"/>
    </row>
    <row r="16" spans="1:9" s="44" customFormat="1" ht="12.75">
      <c r="A16" s="3"/>
      <c r="B16" s="3" t="s">
        <v>9</v>
      </c>
      <c r="C16" s="4"/>
      <c r="E16" s="18">
        <f>SUM(E13:E15)</f>
        <v>2387.883333333335</v>
      </c>
      <c r="F16" s="18"/>
      <c r="G16" s="18">
        <f>SUM(G13:G15)</f>
        <v>2511.3333333333267</v>
      </c>
      <c r="H16" s="9"/>
      <c r="I16" s="63">
        <f t="shared" si="0"/>
        <v>0.05169850565004916</v>
      </c>
    </row>
    <row r="17" spans="1:10" s="44" customFormat="1" ht="12.75">
      <c r="A17" s="3"/>
      <c r="B17" s="5" t="s">
        <v>10</v>
      </c>
      <c r="C17" s="15"/>
      <c r="D17" s="16"/>
      <c r="E17" s="22">
        <f>SUM(E16,E12)</f>
        <v>9574.116666666674</v>
      </c>
      <c r="F17" s="22"/>
      <c r="G17" s="22">
        <f>SUM(G16,G12)</f>
        <v>9582.233333333352</v>
      </c>
      <c r="H17" s="16"/>
      <c r="I17" s="64">
        <f t="shared" si="0"/>
        <v>0.0008477718571089444</v>
      </c>
      <c r="J17" s="9"/>
    </row>
    <row r="18" spans="1:9" s="44" customFormat="1" ht="10.5" customHeight="1">
      <c r="A18" s="3"/>
      <c r="B18" s="3"/>
      <c r="C18" s="3"/>
      <c r="E18" s="48"/>
      <c r="F18" s="48"/>
      <c r="G18" s="48"/>
      <c r="I18" s="61"/>
    </row>
    <row r="19" spans="1:9" s="44" customFormat="1" ht="12.75">
      <c r="A19" s="3"/>
      <c r="B19" s="49" t="s">
        <v>11</v>
      </c>
      <c r="C19" s="47"/>
      <c r="E19" s="48"/>
      <c r="F19" s="48"/>
      <c r="G19" s="48"/>
      <c r="I19" s="61"/>
    </row>
    <row r="20" spans="1:9" s="44" customFormat="1" ht="12.75">
      <c r="A20" s="3"/>
      <c r="B20" s="3" t="s">
        <v>2</v>
      </c>
      <c r="C20" s="3" t="s">
        <v>3</v>
      </c>
      <c r="E20" s="21">
        <v>2496.333333333332</v>
      </c>
      <c r="F20" s="48"/>
      <c r="G20" s="21">
        <v>2493.4999999999927</v>
      </c>
      <c r="I20" s="62">
        <f>(G20-E20)/E20</f>
        <v>-0.0011349979970647875</v>
      </c>
    </row>
    <row r="21" spans="1:9" s="44" customFormat="1" ht="12.75">
      <c r="A21" s="3"/>
      <c r="B21" s="3"/>
      <c r="C21" s="3" t="s">
        <v>4</v>
      </c>
      <c r="E21" s="21">
        <v>201.66666666666677</v>
      </c>
      <c r="F21" s="48"/>
      <c r="G21" s="21">
        <v>195.66666666666657</v>
      </c>
      <c r="I21" s="62">
        <f aca="true" t="shared" si="1" ref="I21:I27">(G21-E21)/E21</f>
        <v>-0.02975206611570345</v>
      </c>
    </row>
    <row r="22" spans="1:9" s="44" customFormat="1" ht="12.75">
      <c r="A22" s="3"/>
      <c r="B22" s="3" t="s">
        <v>5</v>
      </c>
      <c r="C22" s="3"/>
      <c r="E22" s="18">
        <f>SUM(E20:E21)</f>
        <v>2697.999999999999</v>
      </c>
      <c r="F22" s="18"/>
      <c r="G22" s="18">
        <f>SUM(G20:G21)</f>
        <v>2689.1666666666592</v>
      </c>
      <c r="H22" s="9"/>
      <c r="I22" s="63">
        <f t="shared" si="1"/>
        <v>-0.00327403014578942</v>
      </c>
    </row>
    <row r="23" spans="1:9" s="44" customFormat="1" ht="12.75">
      <c r="A23" s="3"/>
      <c r="B23" s="3"/>
      <c r="C23" s="3" t="s">
        <v>12</v>
      </c>
      <c r="E23" s="21">
        <v>80.3</v>
      </c>
      <c r="F23" s="48"/>
      <c r="G23" s="21">
        <v>80.26666666666667</v>
      </c>
      <c r="I23" s="62">
        <f t="shared" si="1"/>
        <v>-0.00041511000415107646</v>
      </c>
    </row>
    <row r="24" spans="1:9" s="44" customFormat="1" ht="12.75">
      <c r="A24" s="3"/>
      <c r="B24" s="3"/>
      <c r="C24" s="3" t="s">
        <v>7</v>
      </c>
      <c r="E24" s="21">
        <v>199.15000000000003</v>
      </c>
      <c r="F24" s="48"/>
      <c r="G24" s="21">
        <v>189.91666666666677</v>
      </c>
      <c r="I24" s="62">
        <f t="shared" si="1"/>
        <v>-0.04636371244455567</v>
      </c>
    </row>
    <row r="25" spans="1:9" s="44" customFormat="1" ht="12.75">
      <c r="A25" s="3"/>
      <c r="B25" s="3"/>
      <c r="C25" s="3" t="s">
        <v>8</v>
      </c>
      <c r="E25" s="21">
        <v>39.16666666666667</v>
      </c>
      <c r="F25" s="48"/>
      <c r="G25" s="21">
        <v>33</v>
      </c>
      <c r="I25" s="62">
        <f t="shared" si="1"/>
        <v>-0.1574468085106384</v>
      </c>
    </row>
    <row r="26" spans="1:9" s="44" customFormat="1" ht="12.75">
      <c r="A26" s="3"/>
      <c r="B26" s="3" t="s">
        <v>9</v>
      </c>
      <c r="C26" s="3"/>
      <c r="E26" s="18">
        <f>SUM(E23:E25)</f>
        <v>318.61666666666673</v>
      </c>
      <c r="F26" s="18"/>
      <c r="G26" s="18">
        <f>SUM(G23:G25)</f>
        <v>303.18333333333345</v>
      </c>
      <c r="H26" s="9"/>
      <c r="I26" s="63">
        <f t="shared" si="1"/>
        <v>-0.04843856253596258</v>
      </c>
    </row>
    <row r="27" spans="1:9" s="44" customFormat="1" ht="12.75">
      <c r="A27" s="3"/>
      <c r="B27" s="5" t="s">
        <v>13</v>
      </c>
      <c r="C27" s="15"/>
      <c r="D27" s="50"/>
      <c r="E27" s="22">
        <f>SUM(E26,E22)</f>
        <v>3016.616666666666</v>
      </c>
      <c r="F27" s="22"/>
      <c r="G27" s="22">
        <f>SUM(G26,G22)</f>
        <v>2992.3499999999926</v>
      </c>
      <c r="H27" s="16"/>
      <c r="I27" s="64">
        <f t="shared" si="1"/>
        <v>-0.008044332226503175</v>
      </c>
    </row>
    <row r="28" spans="1:9" s="44" customFormat="1" ht="8.25" customHeight="1">
      <c r="A28" s="3"/>
      <c r="B28" s="6"/>
      <c r="C28" s="3"/>
      <c r="E28" s="48"/>
      <c r="F28" s="48"/>
      <c r="G28" s="48"/>
      <c r="I28" s="61"/>
    </row>
    <row r="29" spans="1:9" s="44" customFormat="1" ht="12.75">
      <c r="A29" s="3"/>
      <c r="B29" s="7" t="s">
        <v>14</v>
      </c>
      <c r="C29" s="47"/>
      <c r="E29" s="48"/>
      <c r="F29" s="48"/>
      <c r="G29" s="48"/>
      <c r="I29" s="61"/>
    </row>
    <row r="30" spans="1:9" s="44" customFormat="1" ht="12.75">
      <c r="A30" s="3"/>
      <c r="B30" s="3" t="s">
        <v>15</v>
      </c>
      <c r="C30" s="3"/>
      <c r="E30" s="18">
        <v>624.4000000000003</v>
      </c>
      <c r="F30" s="48"/>
      <c r="G30" s="18">
        <v>631.0666666666666</v>
      </c>
      <c r="I30" s="63">
        <f aca="true" t="shared" si="2" ref="I30:I36">(G30-E30)/E30</f>
        <v>0.010676916506512306</v>
      </c>
    </row>
    <row r="31" spans="1:9" s="44" customFormat="1" ht="12.75">
      <c r="A31" s="3"/>
      <c r="B31" s="3"/>
      <c r="C31" s="3" t="s">
        <v>6</v>
      </c>
      <c r="E31" s="21">
        <v>4.866666666666667</v>
      </c>
      <c r="F31" s="48"/>
      <c r="G31" s="21">
        <v>4.2</v>
      </c>
      <c r="I31" s="62">
        <f t="shared" si="2"/>
        <v>-0.13698630136986306</v>
      </c>
    </row>
    <row r="32" spans="1:9" s="44" customFormat="1" ht="12.75">
      <c r="A32" s="3"/>
      <c r="B32" s="3"/>
      <c r="C32" s="3" t="s">
        <v>16</v>
      </c>
      <c r="E32" s="21">
        <v>34.33333333333333</v>
      </c>
      <c r="F32" s="48"/>
      <c r="G32" s="21">
        <v>27.53333333333334</v>
      </c>
      <c r="I32" s="62">
        <f t="shared" si="2"/>
        <v>-0.1980582524271842</v>
      </c>
    </row>
    <row r="33" spans="1:9" s="44" customFormat="1" ht="12.75">
      <c r="A33" s="3"/>
      <c r="B33" s="3" t="s">
        <v>9</v>
      </c>
      <c r="C33" s="3"/>
      <c r="E33" s="18">
        <f>SUM(E31:E32)</f>
        <v>39.199999999999996</v>
      </c>
      <c r="F33" s="48"/>
      <c r="G33" s="18">
        <f>SUM(G31:G32)</f>
        <v>31.733333333333338</v>
      </c>
      <c r="I33" s="63">
        <f t="shared" si="2"/>
        <v>-0.19047619047619027</v>
      </c>
    </row>
    <row r="34" spans="1:9" s="44" customFormat="1" ht="12.75">
      <c r="A34" s="3"/>
      <c r="B34" s="5" t="s">
        <v>17</v>
      </c>
      <c r="C34" s="15"/>
      <c r="D34" s="50"/>
      <c r="E34" s="22">
        <f>SUM(E33,E30)</f>
        <v>663.6000000000004</v>
      </c>
      <c r="F34" s="51"/>
      <c r="G34" s="22">
        <f>SUM(G33,G30)</f>
        <v>662.8</v>
      </c>
      <c r="H34" s="50"/>
      <c r="I34" s="64">
        <f t="shared" si="2"/>
        <v>-0.0012055455093435937</v>
      </c>
    </row>
    <row r="35" spans="1:9" s="44" customFormat="1" ht="12.75">
      <c r="A35" s="3"/>
      <c r="B35" s="3"/>
      <c r="C35" s="3"/>
      <c r="E35" s="48"/>
      <c r="F35" s="48"/>
      <c r="G35" s="48"/>
      <c r="I35" s="61"/>
    </row>
    <row r="36" spans="1:9" s="44" customFormat="1" ht="12.75">
      <c r="A36" s="3"/>
      <c r="B36" s="5" t="s">
        <v>18</v>
      </c>
      <c r="C36" s="15"/>
      <c r="D36" s="50"/>
      <c r="E36" s="22">
        <f>SUM(E34,E27)</f>
        <v>3680.2166666666662</v>
      </c>
      <c r="F36" s="51"/>
      <c r="G36" s="22">
        <f>SUM(G34,G27)</f>
        <v>3655.1499999999924</v>
      </c>
      <c r="H36" s="50"/>
      <c r="I36" s="64">
        <f t="shared" si="2"/>
        <v>-0.00681119318156283</v>
      </c>
    </row>
    <row r="37" spans="1:9" s="44" customFormat="1" ht="12.75">
      <c r="A37" s="3"/>
      <c r="B37" s="6"/>
      <c r="C37" s="3"/>
      <c r="E37" s="48"/>
      <c r="F37" s="48"/>
      <c r="G37" s="48"/>
      <c r="I37" s="61"/>
    </row>
    <row r="38" spans="1:9" s="44" customFormat="1" ht="12.75">
      <c r="A38" s="3"/>
      <c r="B38" s="7" t="s">
        <v>19</v>
      </c>
      <c r="C38" s="47"/>
      <c r="E38" s="48"/>
      <c r="F38" s="48"/>
      <c r="G38" s="48"/>
      <c r="I38" s="61"/>
    </row>
    <row r="39" spans="1:9" s="44" customFormat="1" ht="12.75">
      <c r="A39" s="3"/>
      <c r="B39" s="3" t="s">
        <v>2</v>
      </c>
      <c r="C39" s="3" t="s">
        <v>3</v>
      </c>
      <c r="E39" s="21">
        <v>799.8000000000008</v>
      </c>
      <c r="F39" s="48"/>
      <c r="G39" s="21">
        <v>763.3999999999988</v>
      </c>
      <c r="I39" s="62">
        <f>(G39-E39)/E39</f>
        <v>-0.04551137784446346</v>
      </c>
    </row>
    <row r="40" spans="1:9" s="44" customFormat="1" ht="12.75">
      <c r="A40" s="3"/>
      <c r="B40" s="3"/>
      <c r="C40" s="3" t="s">
        <v>4</v>
      </c>
      <c r="E40" s="21">
        <v>39.166666666666664</v>
      </c>
      <c r="F40" s="48"/>
      <c r="G40" s="21">
        <v>42.583333333333336</v>
      </c>
      <c r="I40" s="62">
        <f aca="true" t="shared" si="3" ref="I40:I46">(G40-E40)/E40</f>
        <v>0.08723404255319162</v>
      </c>
    </row>
    <row r="41" spans="1:9" s="44" customFormat="1" ht="12.75">
      <c r="A41" s="3"/>
      <c r="B41" s="3" t="s">
        <v>5</v>
      </c>
      <c r="C41" s="4"/>
      <c r="E41" s="18">
        <f>SUM(E39:E40)</f>
        <v>838.9666666666674</v>
      </c>
      <c r="F41" s="19"/>
      <c r="G41" s="18">
        <f>SUM(G39:G40)</f>
        <v>805.9833333333322</v>
      </c>
      <c r="H41" s="9"/>
      <c r="I41" s="63">
        <f t="shared" si="3"/>
        <v>-0.039314235766222505</v>
      </c>
    </row>
    <row r="42" spans="1:9" s="44" customFormat="1" ht="12.75">
      <c r="A42" s="3"/>
      <c r="B42" s="3"/>
      <c r="C42" s="3" t="s">
        <v>6</v>
      </c>
      <c r="E42" s="21">
        <v>49.06666666666669</v>
      </c>
      <c r="F42" s="48"/>
      <c r="G42" s="21">
        <v>42.599999999999994</v>
      </c>
      <c r="I42" s="62">
        <f t="shared" si="3"/>
        <v>-0.13179347826087012</v>
      </c>
    </row>
    <row r="43" spans="1:9" s="44" customFormat="1" ht="12.75">
      <c r="A43" s="3"/>
      <c r="B43" s="3"/>
      <c r="C43" s="3" t="s">
        <v>16</v>
      </c>
      <c r="E43" s="21">
        <v>56.93333333333331</v>
      </c>
      <c r="F43" s="48"/>
      <c r="G43" s="21">
        <v>55.999999999999964</v>
      </c>
      <c r="I43" s="62">
        <f t="shared" si="3"/>
        <v>-0.01639344262295102</v>
      </c>
    </row>
    <row r="44" spans="1:9" s="44" customFormat="1" ht="12.75">
      <c r="A44" s="3"/>
      <c r="B44" s="3"/>
      <c r="C44" s="3" t="s">
        <v>8</v>
      </c>
      <c r="E44" s="21">
        <v>0</v>
      </c>
      <c r="F44" s="48"/>
      <c r="G44" s="21">
        <v>0</v>
      </c>
      <c r="I44" s="62" t="e">
        <f t="shared" si="3"/>
        <v>#DIV/0!</v>
      </c>
    </row>
    <row r="45" spans="1:9" s="44" customFormat="1" ht="12.75">
      <c r="A45" s="3"/>
      <c r="B45" s="3" t="s">
        <v>9</v>
      </c>
      <c r="C45" s="4"/>
      <c r="E45" s="18">
        <f>SUM(E42:E44)</f>
        <v>106</v>
      </c>
      <c r="F45" s="19"/>
      <c r="G45" s="18">
        <f>SUM(G42:G44)</f>
        <v>98.59999999999997</v>
      </c>
      <c r="H45" s="9"/>
      <c r="I45" s="63">
        <f t="shared" si="3"/>
        <v>-0.0698113207547173</v>
      </c>
    </row>
    <row r="46" spans="1:9" s="44" customFormat="1" ht="12.75">
      <c r="A46" s="3"/>
      <c r="B46" s="5" t="s">
        <v>20</v>
      </c>
      <c r="C46" s="15"/>
      <c r="D46" s="50"/>
      <c r="E46" s="22">
        <f>SUM(E45,E41)</f>
        <v>944.9666666666674</v>
      </c>
      <c r="F46" s="20"/>
      <c r="G46" s="22">
        <f>SUM(G45,G41)</f>
        <v>904.5833333333321</v>
      </c>
      <c r="H46" s="16"/>
      <c r="I46" s="64">
        <f t="shared" si="3"/>
        <v>-0.04273519348125355</v>
      </c>
    </row>
    <row r="47" spans="1:9" s="44" customFormat="1" ht="12.75">
      <c r="A47" s="3"/>
      <c r="B47" s="6"/>
      <c r="C47" s="3"/>
      <c r="E47" s="48"/>
      <c r="F47" s="48"/>
      <c r="G47" s="48"/>
      <c r="I47" s="61"/>
    </row>
    <row r="48" spans="1:9" s="44" customFormat="1" ht="12.75">
      <c r="A48" s="3"/>
      <c r="B48" s="7" t="s">
        <v>21</v>
      </c>
      <c r="C48" s="47"/>
      <c r="E48" s="48"/>
      <c r="F48" s="48"/>
      <c r="G48" s="48"/>
      <c r="I48" s="61"/>
    </row>
    <row r="49" spans="1:9" s="44" customFormat="1" ht="12.75">
      <c r="A49" s="3"/>
      <c r="B49" s="3" t="s">
        <v>15</v>
      </c>
      <c r="C49" s="3"/>
      <c r="E49" s="18">
        <v>984.3999999999995</v>
      </c>
      <c r="F49" s="48"/>
      <c r="G49" s="18">
        <v>1131.2666666666662</v>
      </c>
      <c r="I49" s="63">
        <f aca="true" t="shared" si="4" ref="I49:I55">(G49-E49)/E49</f>
        <v>0.14919409454151436</v>
      </c>
    </row>
    <row r="50" spans="1:9" s="44" customFormat="1" ht="12.75">
      <c r="A50" s="3"/>
      <c r="B50" s="3"/>
      <c r="C50" s="3" t="s">
        <v>22</v>
      </c>
      <c r="E50" s="21">
        <v>44.466666666666654</v>
      </c>
      <c r="F50" s="48"/>
      <c r="G50" s="21">
        <v>41.53333333333332</v>
      </c>
      <c r="I50" s="62">
        <f t="shared" si="4"/>
        <v>-0.06596701649175422</v>
      </c>
    </row>
    <row r="51" spans="1:9" s="44" customFormat="1" ht="12.75">
      <c r="A51" s="3"/>
      <c r="B51" s="3"/>
      <c r="C51" s="3" t="s">
        <v>23</v>
      </c>
      <c r="E51" s="21">
        <v>6.133333333333333</v>
      </c>
      <c r="F51" s="48"/>
      <c r="G51" s="21">
        <v>7.000000000000001</v>
      </c>
      <c r="I51" s="62">
        <f t="shared" si="4"/>
        <v>0.1413043478260872</v>
      </c>
    </row>
    <row r="52" spans="1:9" s="44" customFormat="1" ht="12.75">
      <c r="A52" s="3"/>
      <c r="B52" s="3" t="s">
        <v>9</v>
      </c>
      <c r="C52" s="4"/>
      <c r="E52" s="18">
        <f>SUM(E50:E51)</f>
        <v>50.59999999999999</v>
      </c>
      <c r="F52" s="48"/>
      <c r="G52" s="18">
        <f>SUM(G50:G51)</f>
        <v>48.53333333333332</v>
      </c>
      <c r="I52" s="63">
        <f t="shared" si="4"/>
        <v>-0.04084321475625831</v>
      </c>
    </row>
    <row r="53" spans="1:9" s="44" customFormat="1" ht="12.75">
      <c r="A53" s="3"/>
      <c r="B53" s="5" t="s">
        <v>24</v>
      </c>
      <c r="C53" s="5"/>
      <c r="D53" s="50"/>
      <c r="E53" s="22">
        <f>SUM(E52,E49)</f>
        <v>1034.9999999999995</v>
      </c>
      <c r="F53" s="51"/>
      <c r="G53" s="22">
        <f>SUM(G52,G49)</f>
        <v>1179.7999999999995</v>
      </c>
      <c r="H53" s="50"/>
      <c r="I53" s="64">
        <f t="shared" si="4"/>
        <v>0.1399033816425121</v>
      </c>
    </row>
    <row r="54" spans="1:9" s="44" customFormat="1" ht="12.75">
      <c r="A54" s="3"/>
      <c r="B54" s="6"/>
      <c r="C54" s="3"/>
      <c r="E54" s="48"/>
      <c r="F54" s="48"/>
      <c r="G54" s="48"/>
      <c r="I54" s="61"/>
    </row>
    <row r="55" spans="1:9" s="44" customFormat="1" ht="12.75">
      <c r="A55" s="87" t="s">
        <v>25</v>
      </c>
      <c r="B55" s="87"/>
      <c r="C55" s="87"/>
      <c r="D55" s="22"/>
      <c r="E55" s="22">
        <f>SUM(E53,E46,E36,E17)</f>
        <v>15234.300000000007</v>
      </c>
      <c r="F55" s="22"/>
      <c r="G55" s="22">
        <f>SUM(G53,G46,G36,G17)</f>
        <v>15321.766666666676</v>
      </c>
      <c r="H55" s="50"/>
      <c r="I55" s="64">
        <f t="shared" si="4"/>
        <v>0.005741429974903273</v>
      </c>
    </row>
    <row r="56" spans="5:9" s="44" customFormat="1" ht="12.75">
      <c r="E56" s="48"/>
      <c r="F56" s="48"/>
      <c r="G56" s="48"/>
      <c r="I56" s="61"/>
    </row>
    <row r="57" spans="1:9" s="44" customFormat="1" ht="12.75">
      <c r="A57" s="87" t="s">
        <v>27</v>
      </c>
      <c r="B57" s="87"/>
      <c r="C57" s="87"/>
      <c r="E57" s="48"/>
      <c r="F57" s="48"/>
      <c r="G57" s="48"/>
      <c r="I57" s="61"/>
    </row>
    <row r="58" spans="1:9" s="44" customFormat="1" ht="12.75">
      <c r="A58" s="52"/>
      <c r="B58" s="52"/>
      <c r="C58" s="52"/>
      <c r="E58" s="48"/>
      <c r="F58" s="48"/>
      <c r="G58" s="48"/>
      <c r="I58" s="61"/>
    </row>
    <row r="59" spans="1:9" s="44" customFormat="1" ht="12.75">
      <c r="A59" s="3"/>
      <c r="B59" s="7" t="s">
        <v>28</v>
      </c>
      <c r="C59" s="47"/>
      <c r="E59" s="48"/>
      <c r="F59" s="48"/>
      <c r="G59" s="48"/>
      <c r="I59" s="61"/>
    </row>
    <row r="60" spans="1:9" s="44" customFormat="1" ht="12.75">
      <c r="A60" s="3"/>
      <c r="B60" s="3" t="s">
        <v>2</v>
      </c>
      <c r="C60" s="3" t="s">
        <v>3</v>
      </c>
      <c r="E60" s="21">
        <v>6421.666666666672</v>
      </c>
      <c r="F60" s="48"/>
      <c r="G60" s="21">
        <v>6775.133333333322</v>
      </c>
      <c r="I60" s="62">
        <f>(G60-E60)/E60</f>
        <v>0.05504282377368018</v>
      </c>
    </row>
    <row r="61" spans="1:9" s="44" customFormat="1" ht="12.75">
      <c r="A61" s="3"/>
      <c r="B61" s="3"/>
      <c r="C61" s="3" t="s">
        <v>4</v>
      </c>
      <c r="E61" s="21">
        <v>1044.0000000000011</v>
      </c>
      <c r="F61" s="48"/>
      <c r="G61" s="21">
        <v>1089.4999999999986</v>
      </c>
      <c r="I61" s="62">
        <f aca="true" t="shared" si="5" ref="I61:I67">(G61-E61)/E61</f>
        <v>0.04358237547892476</v>
      </c>
    </row>
    <row r="62" spans="1:9" s="44" customFormat="1" ht="12.75">
      <c r="A62" s="3"/>
      <c r="B62" s="3" t="s">
        <v>5</v>
      </c>
      <c r="C62" s="3"/>
      <c r="E62" s="18">
        <f>SUM(E60:E61)</f>
        <v>7465.666666666673</v>
      </c>
      <c r="F62" s="19"/>
      <c r="G62" s="18">
        <f>SUM(G60:G61)</f>
        <v>7864.6333333333205</v>
      </c>
      <c r="H62" s="9"/>
      <c r="I62" s="63">
        <f t="shared" si="5"/>
        <v>0.053440192882972734</v>
      </c>
    </row>
    <row r="63" spans="1:9" s="44" customFormat="1" ht="12.75">
      <c r="A63" s="3"/>
      <c r="B63" s="3"/>
      <c r="C63" s="3" t="s">
        <v>6</v>
      </c>
      <c r="E63" s="21">
        <v>1697.4666666666672</v>
      </c>
      <c r="F63" s="48"/>
      <c r="G63" s="21">
        <v>1756.2666666666644</v>
      </c>
      <c r="I63" s="62">
        <f t="shared" si="5"/>
        <v>0.034639855470896166</v>
      </c>
    </row>
    <row r="64" spans="1:9" s="44" customFormat="1" ht="12.75">
      <c r="A64" s="3"/>
      <c r="B64" s="3"/>
      <c r="C64" s="3" t="s">
        <v>7</v>
      </c>
      <c r="E64" s="21">
        <v>660.449999999998</v>
      </c>
      <c r="F64" s="48"/>
      <c r="G64" s="21">
        <v>604.5999999999982</v>
      </c>
      <c r="I64" s="62">
        <f t="shared" si="5"/>
        <v>-0.0845635551517904</v>
      </c>
    </row>
    <row r="65" spans="1:9" s="44" customFormat="1" ht="12.75">
      <c r="A65" s="3"/>
      <c r="B65" s="3"/>
      <c r="C65" s="3" t="s">
        <v>8</v>
      </c>
      <c r="E65" s="21">
        <v>497.49999999999983</v>
      </c>
      <c r="F65" s="48"/>
      <c r="G65" s="21">
        <v>462.83333333333354</v>
      </c>
      <c r="I65" s="62">
        <f t="shared" si="5"/>
        <v>-0.06968174204355035</v>
      </c>
    </row>
    <row r="66" spans="1:9" s="44" customFormat="1" ht="12.75">
      <c r="A66" s="3"/>
      <c r="B66" s="3" t="s">
        <v>9</v>
      </c>
      <c r="C66" s="3"/>
      <c r="E66" s="18">
        <f>SUM(E63:E65)</f>
        <v>2855.416666666665</v>
      </c>
      <c r="F66" s="19"/>
      <c r="G66" s="18">
        <f>SUM(G63:G65)</f>
        <v>2823.699999999996</v>
      </c>
      <c r="H66" s="9"/>
      <c r="I66" s="63">
        <f t="shared" si="5"/>
        <v>-0.011107544141252819</v>
      </c>
    </row>
    <row r="67" spans="1:9" s="44" customFormat="1" ht="12.75">
      <c r="A67" s="3"/>
      <c r="B67" s="5" t="s">
        <v>29</v>
      </c>
      <c r="C67" s="5"/>
      <c r="D67" s="50"/>
      <c r="E67" s="22">
        <f>SUM(E66,E62)</f>
        <v>10321.08333333334</v>
      </c>
      <c r="F67" s="20"/>
      <c r="G67" s="22">
        <f>SUM(G66,G62)</f>
        <v>10688.333333333318</v>
      </c>
      <c r="H67" s="16"/>
      <c r="I67" s="64">
        <f t="shared" si="5"/>
        <v>0.035582505066487975</v>
      </c>
    </row>
    <row r="68" spans="1:9" s="44" customFormat="1" ht="12.75">
      <c r="A68" s="3"/>
      <c r="B68" s="6"/>
      <c r="C68" s="3"/>
      <c r="E68" s="48"/>
      <c r="F68" s="48"/>
      <c r="G68" s="48"/>
      <c r="I68" s="61"/>
    </row>
    <row r="69" spans="1:9" s="44" customFormat="1" ht="12.75">
      <c r="A69" s="3"/>
      <c r="B69" s="7" t="s">
        <v>30</v>
      </c>
      <c r="C69" s="53"/>
      <c r="E69" s="48"/>
      <c r="F69" s="48"/>
      <c r="G69" s="48"/>
      <c r="I69" s="61"/>
    </row>
    <row r="70" spans="1:9" s="44" customFormat="1" ht="12.75">
      <c r="A70" s="3"/>
      <c r="B70" s="3" t="s">
        <v>15</v>
      </c>
      <c r="C70" s="3"/>
      <c r="E70" s="18">
        <v>1105.6000000000042</v>
      </c>
      <c r="F70" s="48"/>
      <c r="G70" s="18">
        <v>1215.4666666666647</v>
      </c>
      <c r="I70" s="63">
        <f aca="true" t="shared" si="6" ref="I70:I76">(G70-E70)/E70</f>
        <v>0.09937288953207309</v>
      </c>
    </row>
    <row r="71" spans="1:9" s="44" customFormat="1" ht="12.75">
      <c r="A71" s="3"/>
      <c r="B71" s="3"/>
      <c r="C71" s="3" t="s">
        <v>22</v>
      </c>
      <c r="E71" s="21">
        <v>75.93333333333335</v>
      </c>
      <c r="F71" s="48"/>
      <c r="G71" s="21">
        <v>93.80000000000004</v>
      </c>
      <c r="I71" s="62">
        <f t="shared" si="6"/>
        <v>0.23529411764705904</v>
      </c>
    </row>
    <row r="72" spans="1:9" s="44" customFormat="1" ht="12.75">
      <c r="A72" s="3"/>
      <c r="B72" s="3"/>
      <c r="C72" s="3" t="s">
        <v>23</v>
      </c>
      <c r="E72" s="21">
        <v>12.199999999999998</v>
      </c>
      <c r="F72" s="48"/>
      <c r="G72" s="21">
        <v>9.199999999999996</v>
      </c>
      <c r="I72" s="62">
        <f t="shared" si="6"/>
        <v>-0.24590163934426248</v>
      </c>
    </row>
    <row r="73" spans="1:9" s="44" customFormat="1" ht="12.75">
      <c r="A73" s="3"/>
      <c r="B73" s="3" t="s">
        <v>9</v>
      </c>
      <c r="C73" s="3"/>
      <c r="E73" s="18">
        <f>SUM(E71:E72)</f>
        <v>88.13333333333335</v>
      </c>
      <c r="F73" s="48"/>
      <c r="G73" s="18">
        <f>SUM(G71:G72)</f>
        <v>103.00000000000003</v>
      </c>
      <c r="I73" s="63">
        <f t="shared" si="6"/>
        <v>0.16868381240544633</v>
      </c>
    </row>
    <row r="74" spans="1:9" s="44" customFormat="1" ht="12.75">
      <c r="A74" s="3"/>
      <c r="B74" s="5" t="s">
        <v>31</v>
      </c>
      <c r="C74" s="15"/>
      <c r="D74" s="50"/>
      <c r="E74" s="22">
        <f>SUM(E73,E70)</f>
        <v>1193.7333333333377</v>
      </c>
      <c r="F74" s="51"/>
      <c r="G74" s="22">
        <f>SUM(G73,G70)</f>
        <v>1318.4666666666647</v>
      </c>
      <c r="H74" s="50"/>
      <c r="I74" s="64">
        <f t="shared" si="6"/>
        <v>0.10449011504523054</v>
      </c>
    </row>
    <row r="75" spans="1:9" s="44" customFormat="1" ht="12.75">
      <c r="A75" s="3"/>
      <c r="B75" s="3"/>
      <c r="C75" s="3"/>
      <c r="E75" s="48"/>
      <c r="F75" s="48"/>
      <c r="G75" s="48"/>
      <c r="I75" s="61"/>
    </row>
    <row r="76" spans="1:9" s="44" customFormat="1" ht="12.75">
      <c r="A76" s="3"/>
      <c r="B76" s="5" t="s">
        <v>32</v>
      </c>
      <c r="C76" s="5"/>
      <c r="D76" s="5"/>
      <c r="E76" s="22">
        <f>SUM(E67,E74)</f>
        <v>11514.816666666677</v>
      </c>
      <c r="F76" s="23"/>
      <c r="G76" s="22">
        <f>SUM(G67,G74)</f>
        <v>12006.799999999983</v>
      </c>
      <c r="H76" s="5"/>
      <c r="I76" s="64">
        <f t="shared" si="6"/>
        <v>0.04272611085137895</v>
      </c>
    </row>
    <row r="77" spans="1:9" s="44" customFormat="1" ht="12.75">
      <c r="A77" s="52"/>
      <c r="B77" s="52"/>
      <c r="C77" s="52"/>
      <c r="E77" s="48"/>
      <c r="F77" s="48"/>
      <c r="G77" s="48"/>
      <c r="I77" s="61"/>
    </row>
    <row r="78" spans="1:9" s="44" customFormat="1" ht="12.75">
      <c r="A78" s="3"/>
      <c r="B78" s="7" t="s">
        <v>33</v>
      </c>
      <c r="C78" s="12"/>
      <c r="E78" s="48"/>
      <c r="F78" s="48"/>
      <c r="G78" s="48"/>
      <c r="I78" s="61"/>
    </row>
    <row r="79" spans="1:9" s="44" customFormat="1" ht="12.75">
      <c r="A79" s="3"/>
      <c r="B79" s="3" t="s">
        <v>2</v>
      </c>
      <c r="C79" s="3" t="s">
        <v>3</v>
      </c>
      <c r="E79" s="21">
        <v>1277.3333333333362</v>
      </c>
      <c r="F79" s="48"/>
      <c r="G79" s="21">
        <v>1338.199999999996</v>
      </c>
      <c r="I79" s="62">
        <f>(G79-E79)/E79</f>
        <v>0.04765135699373142</v>
      </c>
    </row>
    <row r="80" spans="1:9" s="44" customFormat="1" ht="12.75">
      <c r="A80" s="3"/>
      <c r="B80" s="3"/>
      <c r="C80" s="3" t="s">
        <v>4</v>
      </c>
      <c r="E80" s="21">
        <v>41.99999999999998</v>
      </c>
      <c r="F80" s="48"/>
      <c r="G80" s="21">
        <v>51.08333333333332</v>
      </c>
      <c r="I80" s="62">
        <f aca="true" t="shared" si="7" ref="I80:I86">(G80-E80)/E80</f>
        <v>0.2162698412698416</v>
      </c>
    </row>
    <row r="81" spans="1:9" s="44" customFormat="1" ht="12.75">
      <c r="A81" s="3"/>
      <c r="B81" s="3" t="s">
        <v>5</v>
      </c>
      <c r="C81" s="3"/>
      <c r="E81" s="18">
        <f>SUM(E79:E80)</f>
        <v>1319.3333333333362</v>
      </c>
      <c r="F81" s="19"/>
      <c r="G81" s="18">
        <f>SUM(G79:G80)</f>
        <v>1389.2833333333292</v>
      </c>
      <c r="H81" s="9"/>
      <c r="I81" s="63">
        <f t="shared" si="7"/>
        <v>0.05301920161697285</v>
      </c>
    </row>
    <row r="82" spans="1:9" s="44" customFormat="1" ht="12.75">
      <c r="A82" s="3"/>
      <c r="B82" s="3"/>
      <c r="C82" s="3" t="s">
        <v>6</v>
      </c>
      <c r="E82" s="21">
        <v>192.66666666666652</v>
      </c>
      <c r="F82" s="48"/>
      <c r="G82" s="21">
        <v>243.86666666666648</v>
      </c>
      <c r="I82" s="62">
        <f t="shared" si="7"/>
        <v>0.2657439446366782</v>
      </c>
    </row>
    <row r="83" spans="1:9" s="44" customFormat="1" ht="12.75">
      <c r="A83" s="3"/>
      <c r="B83" s="3"/>
      <c r="C83" s="3" t="s">
        <v>7</v>
      </c>
      <c r="E83" s="21">
        <v>128.1833333333334</v>
      </c>
      <c r="F83" s="48"/>
      <c r="G83" s="21">
        <v>101.45</v>
      </c>
      <c r="I83" s="62">
        <f t="shared" si="7"/>
        <v>-0.20855545442725298</v>
      </c>
    </row>
    <row r="84" spans="1:9" s="44" customFormat="1" ht="12.75">
      <c r="A84" s="3"/>
      <c r="B84" s="3"/>
      <c r="C84" s="3" t="s">
        <v>8</v>
      </c>
      <c r="E84" s="21">
        <v>24.500000000000007</v>
      </c>
      <c r="F84" s="48"/>
      <c r="G84" s="21">
        <v>25.91666666666666</v>
      </c>
      <c r="I84" s="62">
        <f t="shared" si="7"/>
        <v>0.057823129251700134</v>
      </c>
    </row>
    <row r="85" spans="1:9" s="44" customFormat="1" ht="12.75">
      <c r="A85" s="3"/>
      <c r="B85" s="3" t="s">
        <v>9</v>
      </c>
      <c r="C85" s="3"/>
      <c r="E85" s="18">
        <f>SUM(E82:E84)</f>
        <v>345.3499999999999</v>
      </c>
      <c r="F85" s="19"/>
      <c r="G85" s="18">
        <f>SUM(G82:G84)</f>
        <v>371.2333333333332</v>
      </c>
      <c r="H85" s="9"/>
      <c r="I85" s="63">
        <f t="shared" si="7"/>
        <v>0.07494812026446583</v>
      </c>
    </row>
    <row r="86" spans="1:9" s="44" customFormat="1" ht="12.75">
      <c r="A86" s="3"/>
      <c r="B86" s="13" t="s">
        <v>34</v>
      </c>
      <c r="C86" s="54"/>
      <c r="D86" s="50"/>
      <c r="E86" s="22">
        <f>SUM(E85,E81)</f>
        <v>1664.6833333333361</v>
      </c>
      <c r="F86" s="20"/>
      <c r="G86" s="22">
        <f>SUM(G85,G81)</f>
        <v>1760.5166666666623</v>
      </c>
      <c r="H86" s="16"/>
      <c r="I86" s="64">
        <f t="shared" si="7"/>
        <v>0.05756850652275771</v>
      </c>
    </row>
    <row r="87" spans="1:9" s="44" customFormat="1" ht="12.75">
      <c r="A87" s="3"/>
      <c r="B87" s="3"/>
      <c r="C87" s="3"/>
      <c r="E87" s="48"/>
      <c r="F87" s="48"/>
      <c r="G87" s="48"/>
      <c r="I87" s="61"/>
    </row>
    <row r="88" spans="1:9" s="44" customFormat="1" ht="12.75">
      <c r="A88" s="3"/>
      <c r="B88" s="7" t="s">
        <v>35</v>
      </c>
      <c r="C88" s="47"/>
      <c r="E88" s="48"/>
      <c r="F88" s="48"/>
      <c r="G88" s="48"/>
      <c r="I88" s="61"/>
    </row>
    <row r="89" spans="1:9" s="44" customFormat="1" ht="12.75">
      <c r="A89" s="3"/>
      <c r="B89" s="3" t="s">
        <v>15</v>
      </c>
      <c r="C89" s="3"/>
      <c r="E89" s="18">
        <v>287.5999999999998</v>
      </c>
      <c r="F89" s="48"/>
      <c r="G89" s="18">
        <v>286.1333333333335</v>
      </c>
      <c r="I89" s="63">
        <f aca="true" t="shared" si="8" ref="I89:I95">(G89-E89)/E89</f>
        <v>-0.005099675475195758</v>
      </c>
    </row>
    <row r="90" spans="1:9" s="44" customFormat="1" ht="12.75">
      <c r="A90" s="3"/>
      <c r="B90" s="3"/>
      <c r="C90" s="3" t="s">
        <v>22</v>
      </c>
      <c r="E90" s="21">
        <v>14.933333333333334</v>
      </c>
      <c r="F90" s="48"/>
      <c r="G90" s="21">
        <v>19.666666666666668</v>
      </c>
      <c r="I90" s="62">
        <f t="shared" si="8"/>
        <v>0.31696428571428575</v>
      </c>
    </row>
    <row r="91" spans="1:9" s="44" customFormat="1" ht="12.75">
      <c r="A91" s="3"/>
      <c r="B91" s="3"/>
      <c r="C91" s="3" t="s">
        <v>23</v>
      </c>
      <c r="E91" s="21">
        <v>10</v>
      </c>
      <c r="F91" s="48"/>
      <c r="G91" s="21">
        <v>3</v>
      </c>
      <c r="I91" s="62">
        <f t="shared" si="8"/>
        <v>-0.7</v>
      </c>
    </row>
    <row r="92" spans="1:9" s="44" customFormat="1" ht="12.75">
      <c r="A92" s="3"/>
      <c r="B92" s="3" t="s">
        <v>9</v>
      </c>
      <c r="C92" s="3"/>
      <c r="E92" s="18">
        <f>SUM(E90:E91)</f>
        <v>24.933333333333334</v>
      </c>
      <c r="F92" s="48"/>
      <c r="G92" s="18">
        <f>SUM(G90:G91)</f>
        <v>22.666666666666668</v>
      </c>
      <c r="I92" s="63">
        <f t="shared" si="8"/>
        <v>-0.09090909090909087</v>
      </c>
    </row>
    <row r="93" spans="1:9" s="44" customFormat="1" ht="12.75">
      <c r="A93" s="3"/>
      <c r="B93" s="13" t="s">
        <v>36</v>
      </c>
      <c r="C93" s="15"/>
      <c r="D93" s="50"/>
      <c r="E93" s="22">
        <f>SUM(E92,E89)</f>
        <v>312.53333333333313</v>
      </c>
      <c r="F93" s="51"/>
      <c r="G93" s="22">
        <f>SUM(G92,G89)</f>
        <v>308.8000000000002</v>
      </c>
      <c r="H93" s="50"/>
      <c r="I93" s="64">
        <f t="shared" si="8"/>
        <v>-0.01194539249146636</v>
      </c>
    </row>
    <row r="94" spans="1:9" s="44" customFormat="1" ht="12.75">
      <c r="A94" s="3"/>
      <c r="B94" s="3"/>
      <c r="C94" s="3"/>
      <c r="E94" s="48"/>
      <c r="F94" s="48"/>
      <c r="G94" s="48"/>
      <c r="I94" s="61"/>
    </row>
    <row r="95" spans="1:9" s="44" customFormat="1" ht="12.75">
      <c r="A95" s="3" t="s">
        <v>2</v>
      </c>
      <c r="B95" s="13" t="s">
        <v>37</v>
      </c>
      <c r="C95" s="15"/>
      <c r="D95" s="50"/>
      <c r="E95" s="22">
        <f>SUM(E86,E93)</f>
        <v>1977.2166666666692</v>
      </c>
      <c r="F95" s="51"/>
      <c r="G95" s="22">
        <f>SUM(G86,G93)</f>
        <v>2069.3166666666625</v>
      </c>
      <c r="H95" s="50"/>
      <c r="I95" s="64">
        <f t="shared" si="8"/>
        <v>0.04658063102171901</v>
      </c>
    </row>
    <row r="96" spans="1:9" s="44" customFormat="1" ht="12.75">
      <c r="A96" s="3"/>
      <c r="B96" s="14"/>
      <c r="C96" s="3"/>
      <c r="E96" s="48"/>
      <c r="F96" s="48"/>
      <c r="G96" s="48"/>
      <c r="I96" s="61"/>
    </row>
    <row r="97" spans="1:9" s="44" customFormat="1" ht="12.75">
      <c r="A97" s="3"/>
      <c r="B97" s="7" t="s">
        <v>38</v>
      </c>
      <c r="C97" s="12"/>
      <c r="E97" s="48"/>
      <c r="F97" s="48"/>
      <c r="G97" s="48"/>
      <c r="I97" s="61"/>
    </row>
    <row r="98" spans="1:9" s="44" customFormat="1" ht="12.75">
      <c r="A98" s="3"/>
      <c r="B98" s="3" t="s">
        <v>2</v>
      </c>
      <c r="C98" s="3" t="s">
        <v>3</v>
      </c>
      <c r="E98" s="21">
        <v>729.6666666666667</v>
      </c>
      <c r="F98" s="48"/>
      <c r="G98" s="21">
        <v>764.0666666666689</v>
      </c>
      <c r="I98" s="62">
        <f>(G98-E98)/E98</f>
        <v>0.04714481498401389</v>
      </c>
    </row>
    <row r="99" spans="1:9" s="44" customFormat="1" ht="12.75">
      <c r="A99" s="3"/>
      <c r="B99" s="3"/>
      <c r="C99" s="3" t="s">
        <v>4</v>
      </c>
      <c r="E99" s="21">
        <v>0</v>
      </c>
      <c r="F99" s="48"/>
      <c r="G99" s="21">
        <v>0</v>
      </c>
      <c r="I99" s="62" t="s">
        <v>2</v>
      </c>
    </row>
    <row r="100" spans="1:9" s="44" customFormat="1" ht="12.75">
      <c r="A100" s="3"/>
      <c r="B100" s="3" t="s">
        <v>5</v>
      </c>
      <c r="C100" s="3"/>
      <c r="E100" s="18">
        <f>SUM(E98:E99)</f>
        <v>729.6666666666667</v>
      </c>
      <c r="F100" s="19"/>
      <c r="G100" s="18">
        <f>SUM(G98:G99)</f>
        <v>764.0666666666689</v>
      </c>
      <c r="H100" s="9"/>
      <c r="I100" s="63">
        <f aca="true" t="shared" si="9" ref="I100:I105">(G100-E100)/E100</f>
        <v>0.04714481498401389</v>
      </c>
    </row>
    <row r="101" spans="1:9" s="44" customFormat="1" ht="12.75">
      <c r="A101" s="3"/>
      <c r="B101" s="3"/>
      <c r="C101" s="3" t="s">
        <v>6</v>
      </c>
      <c r="E101" s="21">
        <v>66.20000000000003</v>
      </c>
      <c r="F101" s="48"/>
      <c r="G101" s="21">
        <v>64.8</v>
      </c>
      <c r="I101" s="62">
        <f t="shared" si="9"/>
        <v>-0.02114803625377694</v>
      </c>
    </row>
    <row r="102" spans="1:9" s="44" customFormat="1" ht="12.75">
      <c r="A102" s="3"/>
      <c r="B102" s="3"/>
      <c r="C102" s="3" t="s">
        <v>7</v>
      </c>
      <c r="E102" s="21">
        <v>197.9999999999999</v>
      </c>
      <c r="F102" s="48"/>
      <c r="G102" s="21">
        <v>180.13333333333333</v>
      </c>
      <c r="I102" s="62">
        <f t="shared" si="9"/>
        <v>-0.09023569023568975</v>
      </c>
    </row>
    <row r="103" spans="1:9" s="44" customFormat="1" ht="12.75">
      <c r="A103" s="3"/>
      <c r="B103" s="3"/>
      <c r="C103" s="3" t="s">
        <v>8</v>
      </c>
      <c r="E103" s="21">
        <v>0</v>
      </c>
      <c r="F103" s="48"/>
      <c r="G103" s="21">
        <v>0</v>
      </c>
      <c r="I103" s="62" t="s">
        <v>2</v>
      </c>
    </row>
    <row r="104" spans="1:9" s="44" customFormat="1" ht="12.75">
      <c r="A104" s="3"/>
      <c r="B104" s="3" t="s">
        <v>9</v>
      </c>
      <c r="C104" s="3"/>
      <c r="E104" s="18">
        <f>SUM(E101:E103)</f>
        <v>264.19999999999993</v>
      </c>
      <c r="F104" s="19"/>
      <c r="G104" s="18">
        <f>SUM(G101:G103)</f>
        <v>244.93333333333334</v>
      </c>
      <c r="H104" s="9"/>
      <c r="I104" s="63">
        <f t="shared" si="9"/>
        <v>-0.07292455210698941</v>
      </c>
    </row>
    <row r="105" spans="1:9" s="44" customFormat="1" ht="12.75">
      <c r="A105" s="3"/>
      <c r="B105" s="13" t="s">
        <v>39</v>
      </c>
      <c r="C105" s="54"/>
      <c r="D105" s="50"/>
      <c r="E105" s="22">
        <f>SUM(E104,E100)</f>
        <v>993.8666666666667</v>
      </c>
      <c r="F105" s="20"/>
      <c r="G105" s="22">
        <f>SUM(G104,G100)</f>
        <v>1009.0000000000023</v>
      </c>
      <c r="H105" s="16"/>
      <c r="I105" s="64">
        <f t="shared" si="9"/>
        <v>0.015226723906629594</v>
      </c>
    </row>
    <row r="106" spans="1:9" s="44" customFormat="1" ht="12.75">
      <c r="A106" s="3"/>
      <c r="B106" s="3"/>
      <c r="C106" s="3"/>
      <c r="E106" s="48"/>
      <c r="F106" s="48"/>
      <c r="G106" s="48"/>
      <c r="I106" s="61"/>
    </row>
    <row r="107" spans="1:9" s="44" customFormat="1" ht="12.75">
      <c r="A107" s="52"/>
      <c r="B107" s="7" t="s">
        <v>40</v>
      </c>
      <c r="C107" s="55"/>
      <c r="E107" s="48"/>
      <c r="F107" s="48"/>
      <c r="G107" s="48"/>
      <c r="I107" s="61"/>
    </row>
    <row r="108" spans="1:9" s="44" customFormat="1" ht="12.75">
      <c r="A108" s="52"/>
      <c r="B108" s="3" t="s">
        <v>15</v>
      </c>
      <c r="C108" s="3"/>
      <c r="E108" s="18">
        <v>666.1333333333312</v>
      </c>
      <c r="F108" s="48"/>
      <c r="G108" s="18">
        <v>754.2666666666667</v>
      </c>
      <c r="I108" s="63">
        <f aca="true" t="shared" si="10" ref="I108:I114">(G108-E108)/E108</f>
        <v>0.13230584467574424</v>
      </c>
    </row>
    <row r="109" spans="1:9" s="44" customFormat="1" ht="12.75">
      <c r="A109" s="52"/>
      <c r="B109" s="3"/>
      <c r="C109" s="3" t="s">
        <v>22</v>
      </c>
      <c r="E109" s="21">
        <v>11.4</v>
      </c>
      <c r="F109" s="48"/>
      <c r="G109" s="21">
        <v>11.933333333333337</v>
      </c>
      <c r="I109" s="62">
        <f t="shared" si="10"/>
        <v>0.046783625730994455</v>
      </c>
    </row>
    <row r="110" spans="1:9" s="44" customFormat="1" ht="12.75">
      <c r="A110" s="52"/>
      <c r="B110" s="3"/>
      <c r="C110" s="3" t="s">
        <v>23</v>
      </c>
      <c r="E110" s="21">
        <v>7.133333333333334</v>
      </c>
      <c r="F110" s="48"/>
      <c r="G110" s="21">
        <v>3.0000000000000004</v>
      </c>
      <c r="I110" s="62">
        <f t="shared" si="10"/>
        <v>-0.5794392523364486</v>
      </c>
    </row>
    <row r="111" spans="1:9" s="44" customFormat="1" ht="12.75">
      <c r="A111" s="52"/>
      <c r="B111" s="3" t="s">
        <v>9</v>
      </c>
      <c r="C111" s="3"/>
      <c r="E111" s="18">
        <f>SUM(E109:E110)</f>
        <v>18.533333333333335</v>
      </c>
      <c r="F111" s="48"/>
      <c r="G111" s="18">
        <f>SUM(G109:G110)</f>
        <v>14.933333333333337</v>
      </c>
      <c r="I111" s="63">
        <f t="shared" si="10"/>
        <v>-0.19424460431654664</v>
      </c>
    </row>
    <row r="112" spans="1:9" s="44" customFormat="1" ht="12.75">
      <c r="A112" s="52"/>
      <c r="B112" s="5" t="s">
        <v>41</v>
      </c>
      <c r="C112" s="5"/>
      <c r="D112" s="50"/>
      <c r="E112" s="22">
        <f>SUM(E111,E108)</f>
        <v>684.6666666666645</v>
      </c>
      <c r="F112" s="51"/>
      <c r="G112" s="22">
        <f>SUM(G111,G108)</f>
        <v>769.2</v>
      </c>
      <c r="H112" s="50"/>
      <c r="I112" s="64">
        <f t="shared" si="10"/>
        <v>0.12346640701071449</v>
      </c>
    </row>
    <row r="113" spans="1:9" s="44" customFormat="1" ht="12.75">
      <c r="A113" s="52"/>
      <c r="B113" s="52"/>
      <c r="C113" s="52"/>
      <c r="E113" s="48"/>
      <c r="F113" s="48"/>
      <c r="G113" s="48"/>
      <c r="I113" s="61"/>
    </row>
    <row r="114" spans="1:9" s="44" customFormat="1" ht="12.75">
      <c r="A114" s="88" t="s">
        <v>42</v>
      </c>
      <c r="B114" s="88"/>
      <c r="C114" s="88"/>
      <c r="D114" s="50"/>
      <c r="E114" s="22">
        <f>SUM(E112,E105,E95,E76)</f>
        <v>15170.566666666677</v>
      </c>
      <c r="F114" s="51"/>
      <c r="G114" s="22">
        <f>SUM(G112,G105,G95,G76)</f>
        <v>15854.316666666648</v>
      </c>
      <c r="H114" s="50"/>
      <c r="I114" s="64">
        <f t="shared" si="10"/>
        <v>0.04507082794094511</v>
      </c>
    </row>
    <row r="115" spans="1:9" s="44" customFormat="1" ht="12.75">
      <c r="A115" s="56"/>
      <c r="B115" s="56"/>
      <c r="C115" s="56"/>
      <c r="E115" s="48"/>
      <c r="F115" s="48"/>
      <c r="G115" s="48"/>
      <c r="I115" s="61"/>
    </row>
    <row r="116" spans="1:9" s="44" customFormat="1" ht="12.75">
      <c r="A116" s="52"/>
      <c r="B116" s="52"/>
      <c r="C116" s="52"/>
      <c r="E116" s="48"/>
      <c r="F116" s="48"/>
      <c r="G116" s="48"/>
      <c r="I116" s="61"/>
    </row>
    <row r="117" spans="1:9" s="44" customFormat="1" ht="12.75">
      <c r="A117" s="87" t="s">
        <v>43</v>
      </c>
      <c r="B117" s="87"/>
      <c r="C117" s="87"/>
      <c r="D117" s="3"/>
      <c r="E117" s="48"/>
      <c r="F117" s="48"/>
      <c r="G117" s="48"/>
      <c r="I117" s="61"/>
    </row>
    <row r="118" spans="1:9" s="44" customFormat="1" ht="12.75">
      <c r="A118" s="52"/>
      <c r="B118" s="52"/>
      <c r="C118" s="52"/>
      <c r="E118" s="48"/>
      <c r="F118" s="48"/>
      <c r="G118" s="48"/>
      <c r="I118" s="61"/>
    </row>
    <row r="119" spans="1:9" s="44" customFormat="1" ht="12.75">
      <c r="A119" s="52"/>
      <c r="B119" s="7" t="s">
        <v>44</v>
      </c>
      <c r="C119" s="55"/>
      <c r="E119" s="48"/>
      <c r="F119" s="48"/>
      <c r="G119" s="48"/>
      <c r="I119" s="61"/>
    </row>
    <row r="120" spans="1:9" s="44" customFormat="1" ht="12.75">
      <c r="A120" s="3"/>
      <c r="B120" s="3" t="s">
        <v>15</v>
      </c>
      <c r="C120" s="3"/>
      <c r="E120" s="18">
        <v>304.8666666666667</v>
      </c>
      <c r="F120" s="48"/>
      <c r="G120" s="18">
        <v>305.96666666666664</v>
      </c>
      <c r="I120" s="63">
        <f>(G120-E120)/E120</f>
        <v>0.0036081347036954928</v>
      </c>
    </row>
    <row r="121" spans="1:9" s="44" customFormat="1" ht="12.75">
      <c r="A121" s="3"/>
      <c r="B121" s="3"/>
      <c r="C121" s="3" t="s">
        <v>6</v>
      </c>
      <c r="E121" s="21">
        <v>24.3</v>
      </c>
      <c r="F121" s="48"/>
      <c r="G121" s="21">
        <v>34.333333333333336</v>
      </c>
      <c r="I121" s="62">
        <f>(G121-E121)/E121</f>
        <v>0.4128943758573389</v>
      </c>
    </row>
    <row r="122" spans="1:9" s="44" customFormat="1" ht="12.75">
      <c r="A122" s="3"/>
      <c r="B122" s="3"/>
      <c r="C122" s="3" t="s">
        <v>7</v>
      </c>
      <c r="E122" s="21">
        <v>32.8</v>
      </c>
      <c r="F122" s="48"/>
      <c r="G122" s="21">
        <v>32.266666666666666</v>
      </c>
      <c r="I122" s="62">
        <f>(G122-E122)/E122</f>
        <v>-0.01626016260162596</v>
      </c>
    </row>
    <row r="123" spans="1:9" s="44" customFormat="1" ht="12.75">
      <c r="A123" s="3"/>
      <c r="B123" s="3" t="s">
        <v>9</v>
      </c>
      <c r="C123" s="3"/>
      <c r="E123" s="18">
        <f>SUM(E121:E122)</f>
        <v>57.099999999999994</v>
      </c>
      <c r="F123" s="48"/>
      <c r="G123" s="18">
        <f>SUM(G121:G122)</f>
        <v>66.6</v>
      </c>
      <c r="I123" s="63">
        <f>(G123-E123)/E123</f>
        <v>0.16637478108581438</v>
      </c>
    </row>
    <row r="124" spans="1:9" s="44" customFormat="1" ht="12.75">
      <c r="A124" s="3"/>
      <c r="B124" s="5" t="s">
        <v>45</v>
      </c>
      <c r="C124" s="15"/>
      <c r="D124" s="50"/>
      <c r="E124" s="22">
        <f>SUM(E123,E120)</f>
        <v>361.9666666666667</v>
      </c>
      <c r="F124" s="51"/>
      <c r="G124" s="22">
        <f>SUM(G123,G120)</f>
        <v>372.5666666666666</v>
      </c>
      <c r="H124" s="50"/>
      <c r="I124" s="64">
        <f>(G124-E124)/E124</f>
        <v>0.029284464499493255</v>
      </c>
    </row>
    <row r="125" spans="1:9" s="44" customFormat="1" ht="12.75">
      <c r="A125" s="3"/>
      <c r="B125" s="6"/>
      <c r="C125" s="3"/>
      <c r="E125" s="48"/>
      <c r="F125" s="48"/>
      <c r="G125" s="48"/>
      <c r="I125" s="61"/>
    </row>
    <row r="126" spans="1:9" s="44" customFormat="1" ht="12.75">
      <c r="A126" s="3"/>
      <c r="B126" s="6"/>
      <c r="C126" s="3"/>
      <c r="E126" s="48"/>
      <c r="F126" s="48"/>
      <c r="G126" s="48"/>
      <c r="I126" s="61"/>
    </row>
    <row r="127" spans="1:9" s="44" customFormat="1" ht="12.75">
      <c r="A127" s="3"/>
      <c r="B127" s="7" t="s">
        <v>46</v>
      </c>
      <c r="C127" s="47"/>
      <c r="E127" s="48"/>
      <c r="F127" s="48"/>
      <c r="G127" s="48"/>
      <c r="I127" s="61"/>
    </row>
    <row r="128" spans="1:9" s="44" customFormat="1" ht="12.75">
      <c r="A128" s="3"/>
      <c r="B128" s="3" t="s">
        <v>15</v>
      </c>
      <c r="C128" s="3"/>
      <c r="E128" s="18">
        <v>1169.44</v>
      </c>
      <c r="F128" s="48"/>
      <c r="G128" s="18">
        <f>1321.13+80.3</f>
        <v>1401.43</v>
      </c>
      <c r="I128" s="63">
        <f>(G128-E128)/E128</f>
        <v>0.19837700095772334</v>
      </c>
    </row>
    <row r="129" spans="1:9" s="44" customFormat="1" ht="12.75">
      <c r="A129" s="3"/>
      <c r="B129" s="3"/>
      <c r="C129" s="3" t="s">
        <v>6</v>
      </c>
      <c r="E129" s="21">
        <v>39.63</v>
      </c>
      <c r="F129" s="48"/>
      <c r="G129" s="21">
        <v>29.6</v>
      </c>
      <c r="I129" s="62">
        <f>(G129-E129)/E129</f>
        <v>-0.25309109260661117</v>
      </c>
    </row>
    <row r="130" spans="1:9" s="44" customFormat="1" ht="12.75">
      <c r="A130" s="3"/>
      <c r="B130" s="3"/>
      <c r="C130" s="3" t="s">
        <v>7</v>
      </c>
      <c r="E130" s="21">
        <v>7.2</v>
      </c>
      <c r="F130" s="48"/>
      <c r="G130" s="21">
        <v>3.33</v>
      </c>
      <c r="I130" s="62">
        <f>(G130-E130)/E130</f>
        <v>-0.5375</v>
      </c>
    </row>
    <row r="131" spans="1:9" s="44" customFormat="1" ht="12.75">
      <c r="A131" s="3"/>
      <c r="B131" s="3" t="s">
        <v>9</v>
      </c>
      <c r="C131" s="3"/>
      <c r="E131" s="18">
        <f>SUM(E129:E130)</f>
        <v>46.830000000000005</v>
      </c>
      <c r="F131" s="48"/>
      <c r="G131" s="18">
        <f>SUM(G129:G130)</f>
        <v>32.93</v>
      </c>
      <c r="I131" s="63">
        <f>(G131-E131)/E131</f>
        <v>-0.2968182788810592</v>
      </c>
    </row>
    <row r="132" spans="1:11" s="44" customFormat="1" ht="12.75">
      <c r="A132" s="3"/>
      <c r="B132" s="5" t="s">
        <v>47</v>
      </c>
      <c r="C132" s="15"/>
      <c r="D132" s="50"/>
      <c r="E132" s="22">
        <f>SUM(E131,E128)</f>
        <v>1216.27</v>
      </c>
      <c r="F132" s="51"/>
      <c r="G132" s="22">
        <f>SUM(G131,G128)</f>
        <v>1434.3600000000001</v>
      </c>
      <c r="H132" s="50"/>
      <c r="I132" s="64">
        <f>(G132-E132)/E132</f>
        <v>0.17931051493500633</v>
      </c>
      <c r="K132" s="70"/>
    </row>
    <row r="133" spans="1:9" s="44" customFormat="1" ht="12.75">
      <c r="A133" s="3"/>
      <c r="B133" s="6"/>
      <c r="C133" s="3"/>
      <c r="E133" s="48"/>
      <c r="F133" s="48"/>
      <c r="G133" s="48"/>
      <c r="I133" s="61"/>
    </row>
    <row r="134" spans="1:9" s="44" customFormat="1" ht="12.75">
      <c r="A134" s="3"/>
      <c r="B134" s="3"/>
      <c r="C134" s="3"/>
      <c r="E134" s="48"/>
      <c r="F134" s="48"/>
      <c r="G134" s="48"/>
      <c r="I134" s="61"/>
    </row>
    <row r="135" spans="1:9" s="44" customFormat="1" ht="12.75">
      <c r="A135" s="3"/>
      <c r="B135" s="7" t="s">
        <v>48</v>
      </c>
      <c r="C135" s="47"/>
      <c r="E135" s="48"/>
      <c r="F135" s="48"/>
      <c r="G135" s="48"/>
      <c r="I135" s="61"/>
    </row>
    <row r="136" spans="1:9" s="44" customFormat="1" ht="12.75">
      <c r="A136" s="3"/>
      <c r="B136" s="3" t="s">
        <v>15</v>
      </c>
      <c r="C136" s="3"/>
      <c r="E136" s="18">
        <v>355.2</v>
      </c>
      <c r="F136" s="48"/>
      <c r="G136" s="18">
        <v>359.53333333333336</v>
      </c>
      <c r="I136" s="63">
        <f>(G136-E136)/E136</f>
        <v>0.012199699699699806</v>
      </c>
    </row>
    <row r="137" spans="1:9" s="44" customFormat="1" ht="12.75">
      <c r="A137" s="3"/>
      <c r="B137" s="3"/>
      <c r="C137" s="3" t="s">
        <v>6</v>
      </c>
      <c r="E137" s="21">
        <v>36.9</v>
      </c>
      <c r="F137" s="48"/>
      <c r="G137" s="21">
        <v>55.46666666666667</v>
      </c>
      <c r="I137" s="62">
        <f>(G137-E137)/E137</f>
        <v>0.5031616982836496</v>
      </c>
    </row>
    <row r="138" spans="1:9" s="44" customFormat="1" ht="12.75">
      <c r="A138" s="3"/>
      <c r="B138" s="3"/>
      <c r="C138" s="3" t="s">
        <v>7</v>
      </c>
      <c r="E138" s="21">
        <v>3.033333333333333</v>
      </c>
      <c r="F138" s="48"/>
      <c r="G138" s="21">
        <v>2.4</v>
      </c>
      <c r="I138" s="62">
        <f>(G138-E138)/E138</f>
        <v>-0.2087912087912088</v>
      </c>
    </row>
    <row r="139" spans="1:9" s="44" customFormat="1" ht="12.75">
      <c r="A139" s="3"/>
      <c r="B139" s="3" t="s">
        <v>9</v>
      </c>
      <c r="C139" s="3"/>
      <c r="E139" s="18">
        <f>SUM(E137:E138)</f>
        <v>39.93333333333333</v>
      </c>
      <c r="F139" s="48"/>
      <c r="G139" s="18">
        <f>SUM(G137:G138)</f>
        <v>57.86666666666667</v>
      </c>
      <c r="I139" s="63">
        <f>(G139-E139)/E139</f>
        <v>0.4490818030050085</v>
      </c>
    </row>
    <row r="140" spans="1:9" s="44" customFormat="1" ht="12.75">
      <c r="A140" s="3"/>
      <c r="B140" s="5" t="s">
        <v>49</v>
      </c>
      <c r="C140" s="15"/>
      <c r="D140" s="50"/>
      <c r="E140" s="22">
        <f>SUM(E139,E136)</f>
        <v>395.1333333333333</v>
      </c>
      <c r="F140" s="51"/>
      <c r="G140" s="22">
        <f>SUM(G139,G136)</f>
        <v>417.40000000000003</v>
      </c>
      <c r="H140" s="50"/>
      <c r="I140" s="64">
        <f>(G140-E140)/E140</f>
        <v>0.056352286148135755</v>
      </c>
    </row>
    <row r="141" spans="1:9" s="44" customFormat="1" ht="12.75">
      <c r="A141" s="57"/>
      <c r="B141" s="58"/>
      <c r="C141" s="57"/>
      <c r="E141" s="48"/>
      <c r="F141" s="48"/>
      <c r="G141" s="48"/>
      <c r="I141" s="61"/>
    </row>
    <row r="142" spans="1:9" s="44" customFormat="1" ht="12.75">
      <c r="A142" s="57"/>
      <c r="B142" s="58"/>
      <c r="C142" s="57"/>
      <c r="E142" s="48"/>
      <c r="F142" s="48"/>
      <c r="G142" s="48"/>
      <c r="I142" s="61"/>
    </row>
    <row r="143" spans="1:9" s="44" customFormat="1" ht="12.75">
      <c r="A143" s="88" t="s">
        <v>50</v>
      </c>
      <c r="B143" s="88"/>
      <c r="C143" s="88"/>
      <c r="D143" s="50"/>
      <c r="E143" s="22">
        <f>SUM(E140,E132,E124)</f>
        <v>1973.37</v>
      </c>
      <c r="F143" s="51"/>
      <c r="G143" s="22">
        <f>SUM(G140,G132,G124)</f>
        <v>2224.326666666667</v>
      </c>
      <c r="H143" s="50"/>
      <c r="I143" s="64">
        <f>(G143-E143)/E143</f>
        <v>0.12717162350023917</v>
      </c>
    </row>
    <row r="144" spans="1:9" s="44" customFormat="1" ht="12.75">
      <c r="A144" s="3"/>
      <c r="B144" s="3"/>
      <c r="C144" s="3"/>
      <c r="E144" s="48"/>
      <c r="F144" s="48"/>
      <c r="G144" s="48"/>
      <c r="I144" s="61"/>
    </row>
    <row r="145" spans="1:9" s="44" customFormat="1" ht="12.75">
      <c r="A145" s="3"/>
      <c r="B145" s="3"/>
      <c r="C145" s="3"/>
      <c r="E145" s="48"/>
      <c r="F145" s="48"/>
      <c r="G145" s="48"/>
      <c r="I145" s="61"/>
    </row>
    <row r="146" spans="1:9" s="44" customFormat="1" ht="12.75">
      <c r="A146" s="88" t="s">
        <v>51</v>
      </c>
      <c r="B146" s="88"/>
      <c r="C146" s="88"/>
      <c r="D146" s="50"/>
      <c r="E146" s="22">
        <f>SUM(E143,E114,E55)</f>
        <v>32378.236666666682</v>
      </c>
      <c r="F146" s="22"/>
      <c r="G146" s="22">
        <f>SUM(G143,G114,G55)</f>
        <v>33400.40999999999</v>
      </c>
      <c r="H146" s="50"/>
      <c r="I146" s="64">
        <f>(G146-E146)/E146</f>
        <v>0.03156976532899433</v>
      </c>
    </row>
    <row r="147" s="44" customFormat="1" ht="12.75">
      <c r="I147" s="61"/>
    </row>
    <row r="148" spans="1:11" ht="9" customHeight="1">
      <c r="A148" s="17" t="s">
        <v>53</v>
      </c>
      <c r="B148" s="17"/>
      <c r="C148" s="17"/>
      <c r="D148" s="17"/>
      <c r="E148" s="17"/>
      <c r="F148" s="17"/>
      <c r="G148" s="1"/>
      <c r="H148" s="1"/>
      <c r="I148" s="65"/>
      <c r="J148" s="1"/>
      <c r="K148" s="1"/>
    </row>
    <row r="149" spans="1:11" ht="9" customHeight="1">
      <c r="A149" s="86" t="s">
        <v>54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 ht="9" customHeight="1">
      <c r="A150" s="17" t="s">
        <v>59</v>
      </c>
      <c r="D150" s="17"/>
      <c r="E150" s="17"/>
      <c r="F150" s="17"/>
      <c r="G150" s="1"/>
      <c r="H150" s="1"/>
      <c r="I150" s="65"/>
      <c r="J150" s="1"/>
      <c r="K150" s="1"/>
    </row>
    <row r="151" spans="1:9" ht="9" customHeight="1">
      <c r="A151" s="17" t="s">
        <v>58</v>
      </c>
      <c r="I151" s="66"/>
    </row>
  </sheetData>
  <sheetProtection/>
  <mergeCells count="12">
    <mergeCell ref="A1:I1"/>
    <mergeCell ref="A2:I2"/>
    <mergeCell ref="A3:I3"/>
    <mergeCell ref="A117:C117"/>
    <mergeCell ref="A5:C5"/>
    <mergeCell ref="A149:K149"/>
    <mergeCell ref="A7:C7"/>
    <mergeCell ref="A57:C57"/>
    <mergeCell ref="A143:C143"/>
    <mergeCell ref="A146:C146"/>
    <mergeCell ref="A55:C55"/>
    <mergeCell ref="A114:C114"/>
  </mergeCells>
  <printOptions horizontalCentered="1"/>
  <pageMargins left="0.75" right="0.75" top="0.45" bottom="0.74" header="0.4" footer="0.36"/>
  <pageSetup fitToHeight="3" horizontalDpi="600" verticalDpi="600" orientation="portrait" r:id="rId1"/>
  <headerFooter alignWithMargins="0">
    <oddFooter>&amp;L&amp;8&amp;F&amp;C&amp;8&amp;P of &amp;N&amp;R&amp;8&amp;D</oddFooter>
  </headerFooter>
  <rowBreaks count="2" manualBreakCount="2">
    <brk id="56" max="8" man="1"/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.421875" style="2" customWidth="1"/>
    <col min="2" max="2" width="2.8515625" style="2" customWidth="1"/>
    <col min="3" max="3" width="21.140625" style="2" customWidth="1"/>
    <col min="4" max="4" width="6.28125" style="2" customWidth="1"/>
    <col min="5" max="5" width="12.28125" style="2" customWidth="1"/>
    <col min="6" max="6" width="5.421875" style="2" customWidth="1"/>
    <col min="7" max="7" width="12.28125" style="2" customWidth="1"/>
    <col min="8" max="8" width="5.421875" style="2" customWidth="1"/>
    <col min="9" max="9" width="12.28125" style="2" customWidth="1"/>
    <col min="10" max="10" width="3.421875" style="2" customWidth="1"/>
    <col min="11" max="16384" width="9.140625" style="2" customWidth="1"/>
  </cols>
  <sheetData>
    <row r="1" spans="1:10" ht="12.75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5.5" customHeight="1">
      <c r="A3" s="98" t="s">
        <v>86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96" t="s">
        <v>55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9" ht="24.75" customHeight="1">
      <c r="A6" s="1"/>
      <c r="B6" s="1"/>
      <c r="C6" s="1"/>
      <c r="D6" s="8"/>
      <c r="E6" s="68" t="s">
        <v>61</v>
      </c>
      <c r="F6" s="10"/>
      <c r="G6" s="68" t="s">
        <v>63</v>
      </c>
      <c r="H6" s="10"/>
      <c r="I6" s="11" t="s">
        <v>26</v>
      </c>
    </row>
    <row r="7" spans="1:9" ht="14.25" customHeight="1">
      <c r="A7" s="1"/>
      <c r="B7" s="1"/>
      <c r="C7" s="1"/>
      <c r="D7" s="8"/>
      <c r="E7" s="25"/>
      <c r="F7" s="10"/>
      <c r="G7" s="25"/>
      <c r="H7" s="10"/>
      <c r="I7" s="26"/>
    </row>
    <row r="8" spans="1:9" ht="12.75">
      <c r="A8" s="95" t="s">
        <v>0</v>
      </c>
      <c r="B8" s="95"/>
      <c r="C8" s="95"/>
      <c r="D8" s="33"/>
      <c r="E8" s="33"/>
      <c r="F8" s="33"/>
      <c r="G8" s="33"/>
      <c r="H8" s="33"/>
      <c r="I8" s="33"/>
    </row>
    <row r="9" spans="1:9" ht="7.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12.75">
      <c r="A10" s="33"/>
      <c r="B10" s="31" t="s">
        <v>1</v>
      </c>
      <c r="C10" s="31"/>
      <c r="D10" s="33"/>
      <c r="E10" s="34">
        <v>11376</v>
      </c>
      <c r="F10" s="34"/>
      <c r="G10" s="34">
        <v>11509</v>
      </c>
      <c r="H10" s="35"/>
      <c r="I10" s="36">
        <f aca="true" t="shared" si="0" ref="I10:I15">(G10-E10)/E10</f>
        <v>0.01169127988748242</v>
      </c>
    </row>
    <row r="11" spans="1:9" ht="12.75">
      <c r="A11" s="33"/>
      <c r="B11" s="32" t="s">
        <v>11</v>
      </c>
      <c r="C11" s="31"/>
      <c r="D11" s="33"/>
      <c r="E11" s="34">
        <v>3541</v>
      </c>
      <c r="F11" s="34"/>
      <c r="G11" s="34">
        <v>3449</v>
      </c>
      <c r="H11" s="35"/>
      <c r="I11" s="36">
        <f t="shared" si="0"/>
        <v>-0.025981361197401864</v>
      </c>
    </row>
    <row r="12" spans="1:9" ht="12.75">
      <c r="A12" s="33"/>
      <c r="B12" s="31" t="s">
        <v>14</v>
      </c>
      <c r="C12" s="31"/>
      <c r="D12" s="33"/>
      <c r="E12" s="34">
        <v>1115</v>
      </c>
      <c r="F12" s="34"/>
      <c r="G12" s="34">
        <v>1196</v>
      </c>
      <c r="H12" s="35"/>
      <c r="I12" s="36">
        <f t="shared" si="0"/>
        <v>0.0726457399103139</v>
      </c>
    </row>
    <row r="13" spans="1:9" ht="12.75">
      <c r="A13" s="33"/>
      <c r="B13" s="31" t="s">
        <v>19</v>
      </c>
      <c r="C13" s="31"/>
      <c r="D13" s="33"/>
      <c r="E13" s="34">
        <v>1135</v>
      </c>
      <c r="F13" s="34"/>
      <c r="G13" s="34">
        <v>1131</v>
      </c>
      <c r="H13" s="35"/>
      <c r="I13" s="36">
        <f t="shared" si="0"/>
        <v>-0.003524229074889868</v>
      </c>
    </row>
    <row r="14" spans="1:9" ht="12.75">
      <c r="A14" s="33"/>
      <c r="B14" s="31" t="s">
        <v>21</v>
      </c>
      <c r="C14" s="31"/>
      <c r="D14" s="33"/>
      <c r="E14" s="34">
        <v>1744</v>
      </c>
      <c r="F14" s="34"/>
      <c r="G14" s="34">
        <v>1945</v>
      </c>
      <c r="H14" s="35"/>
      <c r="I14" s="36">
        <f t="shared" si="0"/>
        <v>0.11525229357798165</v>
      </c>
    </row>
    <row r="15" spans="1:9" s="27" customFormat="1" ht="12">
      <c r="A15" s="37" t="s">
        <v>25</v>
      </c>
      <c r="B15" s="31"/>
      <c r="C15" s="31"/>
      <c r="D15" s="31"/>
      <c r="E15" s="28">
        <f>SUM(E10:E14)</f>
        <v>18911</v>
      </c>
      <c r="F15" s="28"/>
      <c r="G15" s="28">
        <f>SUM(G10:G14)</f>
        <v>19230</v>
      </c>
      <c r="H15" s="29"/>
      <c r="I15" s="30">
        <f t="shared" si="0"/>
        <v>0.01686848923906721</v>
      </c>
    </row>
    <row r="16" spans="1:9" ht="12.75">
      <c r="A16" s="33"/>
      <c r="B16" s="33"/>
      <c r="C16" s="33"/>
      <c r="D16" s="33"/>
      <c r="E16" s="38"/>
      <c r="F16" s="38"/>
      <c r="G16" s="38"/>
      <c r="H16" s="33"/>
      <c r="I16" s="39"/>
    </row>
    <row r="17" spans="1:9" ht="12.75">
      <c r="A17" s="33"/>
      <c r="B17" s="33"/>
      <c r="C17" s="33"/>
      <c r="D17" s="33"/>
      <c r="E17" s="38"/>
      <c r="F17" s="38"/>
      <c r="G17" s="38"/>
      <c r="H17" s="33"/>
      <c r="I17" s="39"/>
    </row>
    <row r="18" spans="1:9" ht="12.75">
      <c r="A18" s="95" t="s">
        <v>27</v>
      </c>
      <c r="B18" s="95"/>
      <c r="C18" s="95"/>
      <c r="D18" s="33"/>
      <c r="E18" s="38"/>
      <c r="F18" s="38"/>
      <c r="G18" s="38"/>
      <c r="H18" s="33"/>
      <c r="I18" s="39"/>
    </row>
    <row r="19" spans="1:9" ht="12.75">
      <c r="A19" s="40"/>
      <c r="B19" s="40"/>
      <c r="C19" s="40"/>
      <c r="D19" s="33"/>
      <c r="E19" s="38"/>
      <c r="F19" s="38"/>
      <c r="G19" s="38"/>
      <c r="H19" s="33"/>
      <c r="I19" s="39"/>
    </row>
    <row r="20" spans="1:9" ht="12.75">
      <c r="A20" s="33"/>
      <c r="B20" s="31" t="s">
        <v>28</v>
      </c>
      <c r="C20" s="31"/>
      <c r="D20" s="33"/>
      <c r="E20" s="34">
        <v>11839</v>
      </c>
      <c r="F20" s="34"/>
      <c r="G20" s="34">
        <v>12081</v>
      </c>
      <c r="H20" s="35"/>
      <c r="I20" s="36">
        <f>(G20-E20)/E20</f>
        <v>0.02044091561787313</v>
      </c>
    </row>
    <row r="21" spans="1:9" ht="12.75">
      <c r="A21" s="33"/>
      <c r="B21" s="31" t="s">
        <v>30</v>
      </c>
      <c r="C21" s="31"/>
      <c r="D21" s="33"/>
      <c r="E21" s="34">
        <v>1517</v>
      </c>
      <c r="F21" s="34"/>
      <c r="G21" s="34">
        <v>1744</v>
      </c>
      <c r="H21" s="35"/>
      <c r="I21" s="36">
        <f aca="true" t="shared" si="1" ref="I21:I26">(G21-E21)/E21</f>
        <v>0.14963744232036916</v>
      </c>
    </row>
    <row r="22" spans="1:9" ht="12.75">
      <c r="A22" s="33"/>
      <c r="B22" s="31" t="s">
        <v>33</v>
      </c>
      <c r="C22" s="31"/>
      <c r="D22" s="33"/>
      <c r="E22" s="34">
        <v>1743</v>
      </c>
      <c r="F22" s="34"/>
      <c r="G22" s="34">
        <v>1863</v>
      </c>
      <c r="H22" s="35"/>
      <c r="I22" s="36">
        <f t="shared" si="1"/>
        <v>0.06884681583476764</v>
      </c>
    </row>
    <row r="23" spans="1:9" ht="12.75">
      <c r="A23" s="33"/>
      <c r="B23" s="31" t="s">
        <v>35</v>
      </c>
      <c r="C23" s="31"/>
      <c r="D23" s="33"/>
      <c r="E23" s="34">
        <v>432</v>
      </c>
      <c r="F23" s="34"/>
      <c r="G23" s="34">
        <v>428</v>
      </c>
      <c r="H23" s="35"/>
      <c r="I23" s="36">
        <f t="shared" si="1"/>
        <v>-0.009259259259259259</v>
      </c>
    </row>
    <row r="24" spans="1:9" ht="12.75">
      <c r="A24" s="33"/>
      <c r="B24" s="31" t="s">
        <v>38</v>
      </c>
      <c r="C24" s="31"/>
      <c r="D24" s="33"/>
      <c r="E24" s="34">
        <v>1102</v>
      </c>
      <c r="F24" s="34"/>
      <c r="G24" s="34">
        <v>1112</v>
      </c>
      <c r="H24" s="35"/>
      <c r="I24" s="36">
        <f t="shared" si="1"/>
        <v>0.009074410163339383</v>
      </c>
    </row>
    <row r="25" spans="1:9" ht="12.75">
      <c r="A25" s="40"/>
      <c r="B25" s="31" t="s">
        <v>40</v>
      </c>
      <c r="C25" s="31"/>
      <c r="D25" s="33"/>
      <c r="E25" s="34">
        <v>979</v>
      </c>
      <c r="F25" s="34"/>
      <c r="G25" s="34">
        <v>1138</v>
      </c>
      <c r="H25" s="35"/>
      <c r="I25" s="36">
        <f t="shared" si="1"/>
        <v>0.16241062308478038</v>
      </c>
    </row>
    <row r="26" spans="1:9" ht="12.75">
      <c r="A26" s="37" t="s">
        <v>42</v>
      </c>
      <c r="B26" s="37"/>
      <c r="C26" s="37"/>
      <c r="D26" s="33"/>
      <c r="E26" s="28">
        <f>SUM(E20:E25)</f>
        <v>17612</v>
      </c>
      <c r="F26" s="28"/>
      <c r="G26" s="28">
        <f>SUM(G20:G25)</f>
        <v>18366</v>
      </c>
      <c r="H26" s="29"/>
      <c r="I26" s="30">
        <f t="shared" si="1"/>
        <v>0.042811719282307516</v>
      </c>
    </row>
    <row r="27" spans="1:9" ht="12.75">
      <c r="A27" s="41"/>
      <c r="B27" s="41"/>
      <c r="C27" s="41"/>
      <c r="D27" s="33"/>
      <c r="E27" s="38"/>
      <c r="F27" s="38"/>
      <c r="G27" s="38"/>
      <c r="H27" s="33"/>
      <c r="I27" s="39"/>
    </row>
    <row r="28" spans="1:9" ht="12.75">
      <c r="A28" s="40"/>
      <c r="B28" s="40"/>
      <c r="C28" s="40"/>
      <c r="D28" s="33"/>
      <c r="E28" s="38"/>
      <c r="F28" s="38"/>
      <c r="G28" s="38"/>
      <c r="H28" s="33"/>
      <c r="I28" s="39"/>
    </row>
    <row r="29" spans="1:9" ht="12.75">
      <c r="A29" s="95" t="s">
        <v>43</v>
      </c>
      <c r="B29" s="95"/>
      <c r="C29" s="95"/>
      <c r="D29" s="33" t="s">
        <v>2</v>
      </c>
      <c r="E29" s="38"/>
      <c r="F29" s="38"/>
      <c r="G29" s="38"/>
      <c r="H29" s="33"/>
      <c r="I29" s="39"/>
    </row>
    <row r="30" spans="1:9" ht="12.75">
      <c r="A30" s="40"/>
      <c r="B30" s="40"/>
      <c r="C30" s="40"/>
      <c r="D30" s="33"/>
      <c r="E30" s="38"/>
      <c r="F30" s="38"/>
      <c r="G30" s="38"/>
      <c r="H30" s="33"/>
      <c r="I30" s="39"/>
    </row>
    <row r="31" spans="1:9" ht="12.75">
      <c r="A31" s="40"/>
      <c r="B31" s="31" t="s">
        <v>44</v>
      </c>
      <c r="C31" s="42"/>
      <c r="D31" s="33"/>
      <c r="E31" s="34">
        <v>472</v>
      </c>
      <c r="F31" s="34"/>
      <c r="G31" s="34">
        <v>583</v>
      </c>
      <c r="H31" s="35"/>
      <c r="I31" s="36">
        <f>(G31-E31)/E31</f>
        <v>0.23516949152542374</v>
      </c>
    </row>
    <row r="32" spans="1:9" ht="12.75">
      <c r="A32" s="33"/>
      <c r="B32" s="31" t="s">
        <v>46</v>
      </c>
      <c r="C32" s="31"/>
      <c r="D32" s="33"/>
      <c r="E32" s="34">
        <v>2081</v>
      </c>
      <c r="F32" s="34"/>
      <c r="G32" s="34">
        <v>2320</v>
      </c>
      <c r="H32" s="35"/>
      <c r="I32" s="36">
        <f>(G32-E32)/E32</f>
        <v>0.11484863046612205</v>
      </c>
    </row>
    <row r="33" spans="1:9" ht="12.75">
      <c r="A33" s="33"/>
      <c r="B33" s="31" t="s">
        <v>48</v>
      </c>
      <c r="C33" s="31"/>
      <c r="D33" s="33" t="s">
        <v>2</v>
      </c>
      <c r="E33" s="34">
        <v>507</v>
      </c>
      <c r="F33" s="34"/>
      <c r="G33" s="34">
        <v>530</v>
      </c>
      <c r="H33" s="35"/>
      <c r="I33" s="36">
        <f>(G33-E33)/E33</f>
        <v>0.045364891518737675</v>
      </c>
    </row>
    <row r="34" spans="1:9" ht="12.75">
      <c r="A34" s="37" t="s">
        <v>50</v>
      </c>
      <c r="B34" s="37"/>
      <c r="C34" s="37"/>
      <c r="D34" s="33"/>
      <c r="E34" s="28">
        <f>SUM(E31:E33)</f>
        <v>3060</v>
      </c>
      <c r="F34" s="28"/>
      <c r="G34" s="28">
        <f>SUM(G31:G33)</f>
        <v>3433</v>
      </c>
      <c r="H34" s="29"/>
      <c r="I34" s="30">
        <f>(G34-E34)/E34</f>
        <v>0.1218954248366013</v>
      </c>
    </row>
    <row r="35" spans="1:9" ht="12.75">
      <c r="A35" s="33"/>
      <c r="B35" s="33"/>
      <c r="C35" s="33"/>
      <c r="D35" s="33"/>
      <c r="E35" s="38"/>
      <c r="F35" s="38"/>
      <c r="G35" s="38"/>
      <c r="H35" s="33"/>
      <c r="I35" s="39"/>
    </row>
    <row r="36" spans="1:9" ht="12.75">
      <c r="A36" s="33"/>
      <c r="B36" s="33"/>
      <c r="C36" s="33"/>
      <c r="D36" s="33"/>
      <c r="E36" s="38"/>
      <c r="F36" s="38"/>
      <c r="G36" s="38"/>
      <c r="H36" s="33"/>
      <c r="I36" s="39"/>
    </row>
    <row r="37" spans="1:9" ht="12.75">
      <c r="A37" s="97" t="s">
        <v>51</v>
      </c>
      <c r="B37" s="97"/>
      <c r="C37" s="97"/>
      <c r="D37" s="33"/>
      <c r="E37" s="28">
        <f>SUM(E34,E26,E15)</f>
        <v>39583</v>
      </c>
      <c r="F37" s="28"/>
      <c r="G37" s="28">
        <f>SUM(G34,G26,G15)</f>
        <v>41029</v>
      </c>
      <c r="H37" s="33"/>
      <c r="I37" s="30">
        <f>(G37-E37)/E37</f>
        <v>0.03653083394386479</v>
      </c>
    </row>
    <row r="39" spans="1:11" ht="12.75">
      <c r="A39" s="17" t="s">
        <v>53</v>
      </c>
      <c r="B39" s="17"/>
      <c r="C39" s="17"/>
      <c r="D39" s="17"/>
      <c r="E39" s="17"/>
      <c r="F39" s="17"/>
      <c r="G39" s="1"/>
      <c r="H39" s="1"/>
      <c r="I39" s="1"/>
      <c r="J39" s="1"/>
      <c r="K39" s="1"/>
    </row>
    <row r="40" spans="1:11" ht="10.5" customHeight="1">
      <c r="A40" s="86" t="s">
        <v>56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</sheetData>
  <sheetProtection/>
  <mergeCells count="9">
    <mergeCell ref="A1:J1"/>
    <mergeCell ref="A2:J2"/>
    <mergeCell ref="A8:C8"/>
    <mergeCell ref="A18:C18"/>
    <mergeCell ref="A4:J4"/>
    <mergeCell ref="A40:K40"/>
    <mergeCell ref="A37:C37"/>
    <mergeCell ref="A3:J3"/>
    <mergeCell ref="A29:C29"/>
  </mergeCells>
  <printOptions horizontalCentered="1"/>
  <pageMargins left="0.75" right="0.75" top="0.45" bottom="0.74" header="0.4" footer="0.36"/>
  <pageSetup horizontalDpi="600" verticalDpi="600" orientation="portrait" r:id="rId1"/>
  <headerFooter alignWithMargins="0">
    <oddFooter>&amp;L&amp;8&amp;F&amp;C&amp;8&amp;P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6" sqref="G6"/>
    </sheetView>
  </sheetViews>
  <sheetFormatPr defaultColWidth="9.140625" defaultRowHeight="12.75"/>
  <cols>
    <col min="7" max="7" width="16.7109375" style="0" bestFit="1" customWidth="1"/>
  </cols>
  <sheetData>
    <row r="1" spans="1:6" ht="12.75">
      <c r="A1" s="99" t="s">
        <v>64</v>
      </c>
      <c r="B1" s="100"/>
      <c r="C1" s="100"/>
      <c r="D1" s="99" t="s">
        <v>64</v>
      </c>
      <c r="E1" s="100"/>
      <c r="F1" s="100"/>
    </row>
    <row r="2" spans="1:4" ht="13.5" thickBot="1">
      <c r="A2" s="71" t="s">
        <v>65</v>
      </c>
      <c r="D2" s="71" t="s">
        <v>65</v>
      </c>
    </row>
    <row r="3" spans="1:6" ht="18" thickBot="1">
      <c r="A3" s="72" t="s">
        <v>66</v>
      </c>
      <c r="B3" s="73" t="s">
        <v>67</v>
      </c>
      <c r="C3" s="74" t="s">
        <v>68</v>
      </c>
      <c r="D3" s="72" t="s">
        <v>66</v>
      </c>
      <c r="E3" s="73" t="s">
        <v>67</v>
      </c>
      <c r="F3" s="74" t="s">
        <v>68</v>
      </c>
    </row>
    <row r="4" spans="1:7" ht="24.75">
      <c r="A4" s="101" t="s">
        <v>69</v>
      </c>
      <c r="B4" s="75" t="s">
        <v>70</v>
      </c>
      <c r="C4" s="76">
        <v>6550.800000000025</v>
      </c>
      <c r="D4" s="101" t="s">
        <v>69</v>
      </c>
      <c r="E4" s="75" t="s">
        <v>70</v>
      </c>
      <c r="F4" s="76">
        <v>47.066666666666656</v>
      </c>
      <c r="G4" s="85">
        <f>C4-F4</f>
        <v>6503.733333333358</v>
      </c>
    </row>
    <row r="5" spans="1:6" ht="24.75">
      <c r="A5" s="102"/>
      <c r="B5" s="77" t="s">
        <v>71</v>
      </c>
      <c r="C5" s="78">
        <v>567.166666666667</v>
      </c>
      <c r="D5" s="102"/>
      <c r="E5" s="77" t="s">
        <v>72</v>
      </c>
      <c r="F5" s="78">
        <v>12.133333333333331</v>
      </c>
    </row>
    <row r="6" spans="1:7" ht="24.75">
      <c r="A6" s="102"/>
      <c r="B6" s="77" t="s">
        <v>72</v>
      </c>
      <c r="C6" s="78">
        <v>2016.4666666666606</v>
      </c>
      <c r="D6" s="103"/>
      <c r="E6" s="79" t="s">
        <v>75</v>
      </c>
      <c r="F6" s="80">
        <v>59.19999999999998</v>
      </c>
      <c r="G6" s="85">
        <f>C6-F5</f>
        <v>2004.3333333333271</v>
      </c>
    </row>
    <row r="7" spans="1:6" ht="24.75">
      <c r="A7" s="102"/>
      <c r="B7" s="77" t="s">
        <v>73</v>
      </c>
      <c r="C7" s="78">
        <v>297.58333333333303</v>
      </c>
      <c r="D7" s="104" t="s">
        <v>79</v>
      </c>
      <c r="E7" s="81" t="s">
        <v>70</v>
      </c>
      <c r="F7" s="82">
        <v>123.66666666666659</v>
      </c>
    </row>
    <row r="8" spans="1:6" ht="24.75">
      <c r="A8" s="102"/>
      <c r="B8" s="77" t="s">
        <v>74</v>
      </c>
      <c r="C8" s="78">
        <v>209.4166666666665</v>
      </c>
      <c r="D8" s="102"/>
      <c r="E8" s="77" t="s">
        <v>72</v>
      </c>
      <c r="F8" s="78">
        <v>17.799999999999997</v>
      </c>
    </row>
    <row r="9" spans="1:6" ht="12.75">
      <c r="A9" s="103"/>
      <c r="B9" s="79" t="s">
        <v>75</v>
      </c>
      <c r="C9" s="80">
        <v>9641.43333333317</v>
      </c>
      <c r="D9" s="103"/>
      <c r="E9" s="79" t="s">
        <v>75</v>
      </c>
      <c r="F9" s="80">
        <v>141.46666666666678</v>
      </c>
    </row>
    <row r="10" spans="1:6" ht="25.5" thickBot="1">
      <c r="A10" s="104" t="s">
        <v>76</v>
      </c>
      <c r="B10" s="81" t="s">
        <v>70</v>
      </c>
      <c r="C10" s="82">
        <v>2493.4999999999927</v>
      </c>
      <c r="D10" s="105" t="s">
        <v>75</v>
      </c>
      <c r="E10" s="81" t="s">
        <v>70</v>
      </c>
      <c r="F10" s="82">
        <v>170.73333333333326</v>
      </c>
    </row>
    <row r="11" spans="1:6" ht="24.75">
      <c r="A11" s="102"/>
      <c r="B11" s="77" t="s">
        <v>71</v>
      </c>
      <c r="C11" s="78">
        <v>195.66666666666657</v>
      </c>
      <c r="D11" s="102"/>
      <c r="E11" s="77" t="s">
        <v>72</v>
      </c>
      <c r="F11" s="78">
        <v>29.93333333333332</v>
      </c>
    </row>
    <row r="12" spans="1:6" ht="25.5" thickBot="1">
      <c r="A12" s="102"/>
      <c r="B12" s="77" t="s">
        <v>72</v>
      </c>
      <c r="C12" s="78">
        <v>80.26666666666667</v>
      </c>
      <c r="D12" s="106"/>
      <c r="E12" s="83" t="s">
        <v>75</v>
      </c>
      <c r="F12" s="84">
        <v>200.66666666666683</v>
      </c>
    </row>
    <row r="13" spans="1:3" ht="12.75">
      <c r="A13" s="102"/>
      <c r="B13" s="77" t="s">
        <v>73</v>
      </c>
      <c r="C13" s="78">
        <v>189.91666666666677</v>
      </c>
    </row>
    <row r="14" spans="1:3" ht="16.5">
      <c r="A14" s="102"/>
      <c r="B14" s="77" t="s">
        <v>74</v>
      </c>
      <c r="C14" s="78">
        <v>33</v>
      </c>
    </row>
    <row r="15" spans="1:3" ht="12.75">
      <c r="A15" s="103"/>
      <c r="B15" s="79" t="s">
        <v>75</v>
      </c>
      <c r="C15" s="80">
        <v>2992.3500000000035</v>
      </c>
    </row>
    <row r="16" spans="1:3" ht="24.75">
      <c r="A16" s="104" t="s">
        <v>77</v>
      </c>
      <c r="B16" s="81" t="s">
        <v>70</v>
      </c>
      <c r="C16" s="82">
        <v>631.0666666666666</v>
      </c>
    </row>
    <row r="17" spans="1:3" ht="24.75">
      <c r="A17" s="102"/>
      <c r="B17" s="77" t="s">
        <v>72</v>
      </c>
      <c r="C17" s="78">
        <v>4.2</v>
      </c>
    </row>
    <row r="18" spans="1:3" ht="12.75">
      <c r="A18" s="102"/>
      <c r="B18" s="77" t="s">
        <v>73</v>
      </c>
      <c r="C18" s="78">
        <v>27.53333333333334</v>
      </c>
    </row>
    <row r="19" spans="1:3" ht="12.75">
      <c r="A19" s="103"/>
      <c r="B19" s="79" t="s">
        <v>75</v>
      </c>
      <c r="C19" s="80">
        <v>662.8</v>
      </c>
    </row>
    <row r="20" spans="1:3" ht="24.75">
      <c r="A20" s="104" t="s">
        <v>78</v>
      </c>
      <c r="B20" s="81" t="s">
        <v>70</v>
      </c>
      <c r="C20" s="82">
        <v>763.3999999999988</v>
      </c>
    </row>
    <row r="21" spans="1:3" ht="16.5">
      <c r="A21" s="102"/>
      <c r="B21" s="77" t="s">
        <v>71</v>
      </c>
      <c r="C21" s="78">
        <v>42.583333333333336</v>
      </c>
    </row>
    <row r="22" spans="1:3" ht="24.75">
      <c r="A22" s="102"/>
      <c r="B22" s="77" t="s">
        <v>72</v>
      </c>
      <c r="C22" s="78">
        <v>42.599999999999994</v>
      </c>
    </row>
    <row r="23" spans="1:3" ht="12.75">
      <c r="A23" s="102"/>
      <c r="B23" s="77" t="s">
        <v>73</v>
      </c>
      <c r="C23" s="78">
        <v>55.999999999999964</v>
      </c>
    </row>
    <row r="24" spans="1:3" ht="12.75">
      <c r="A24" s="103"/>
      <c r="B24" s="79" t="s">
        <v>75</v>
      </c>
      <c r="C24" s="80">
        <v>904.5833333333303</v>
      </c>
    </row>
    <row r="25" spans="1:3" ht="24.75">
      <c r="A25" s="104" t="s">
        <v>79</v>
      </c>
      <c r="B25" s="81" t="s">
        <v>70</v>
      </c>
      <c r="C25" s="82">
        <v>1131.2666666666662</v>
      </c>
    </row>
    <row r="26" spans="1:3" ht="24.75">
      <c r="A26" s="102"/>
      <c r="B26" s="77" t="s">
        <v>72</v>
      </c>
      <c r="C26" s="78">
        <v>41.53333333333332</v>
      </c>
    </row>
    <row r="27" spans="1:3" ht="12.75">
      <c r="A27" s="102"/>
      <c r="B27" s="77" t="s">
        <v>73</v>
      </c>
      <c r="C27" s="78">
        <v>7.000000000000001</v>
      </c>
    </row>
    <row r="28" spans="1:3" ht="12.75">
      <c r="A28" s="103"/>
      <c r="B28" s="79" t="s">
        <v>75</v>
      </c>
      <c r="C28" s="80">
        <v>1179.7999999999965</v>
      </c>
    </row>
    <row r="29" spans="1:3" ht="24.75">
      <c r="A29" s="104" t="s">
        <v>80</v>
      </c>
      <c r="B29" s="81" t="s">
        <v>70</v>
      </c>
      <c r="C29" s="82">
        <v>6775.133333333322</v>
      </c>
    </row>
    <row r="30" spans="1:3" ht="16.5">
      <c r="A30" s="102"/>
      <c r="B30" s="77" t="s">
        <v>71</v>
      </c>
      <c r="C30" s="78">
        <v>1089.4999999999986</v>
      </c>
    </row>
    <row r="31" spans="1:3" ht="24.75">
      <c r="A31" s="102"/>
      <c r="B31" s="77" t="s">
        <v>72</v>
      </c>
      <c r="C31" s="78">
        <v>1756.2666666666644</v>
      </c>
    </row>
    <row r="32" spans="1:3" ht="12.75">
      <c r="A32" s="102"/>
      <c r="B32" s="77" t="s">
        <v>73</v>
      </c>
      <c r="C32" s="78">
        <v>604.5999999999982</v>
      </c>
    </row>
    <row r="33" spans="1:3" ht="16.5">
      <c r="A33" s="102"/>
      <c r="B33" s="77" t="s">
        <v>74</v>
      </c>
      <c r="C33" s="78">
        <v>462.83333333333354</v>
      </c>
    </row>
    <row r="34" spans="1:3" ht="12.75">
      <c r="A34" s="103"/>
      <c r="B34" s="79" t="s">
        <v>75</v>
      </c>
      <c r="C34" s="80">
        <v>10688.333333333332</v>
      </c>
    </row>
    <row r="35" spans="1:3" ht="24.75">
      <c r="A35" s="104" t="s">
        <v>81</v>
      </c>
      <c r="B35" s="81" t="s">
        <v>70</v>
      </c>
      <c r="C35" s="82">
        <v>1215.4666666666647</v>
      </c>
    </row>
    <row r="36" spans="1:3" ht="24.75">
      <c r="A36" s="102"/>
      <c r="B36" s="77" t="s">
        <v>72</v>
      </c>
      <c r="C36" s="78">
        <v>93.80000000000004</v>
      </c>
    </row>
    <row r="37" spans="1:3" ht="12.75">
      <c r="A37" s="102"/>
      <c r="B37" s="77" t="s">
        <v>73</v>
      </c>
      <c r="C37" s="78">
        <v>9.199999999999996</v>
      </c>
    </row>
    <row r="38" spans="1:3" ht="12.75">
      <c r="A38" s="103"/>
      <c r="B38" s="79" t="s">
        <v>75</v>
      </c>
      <c r="C38" s="80">
        <v>1318.4666666666683</v>
      </c>
    </row>
    <row r="39" spans="1:3" ht="24.75">
      <c r="A39" s="104" t="s">
        <v>82</v>
      </c>
      <c r="B39" s="81" t="s">
        <v>70</v>
      </c>
      <c r="C39" s="82">
        <v>1338.199999999996</v>
      </c>
    </row>
    <row r="40" spans="1:3" ht="16.5">
      <c r="A40" s="102"/>
      <c r="B40" s="77" t="s">
        <v>71</v>
      </c>
      <c r="C40" s="78">
        <v>51.08333333333332</v>
      </c>
    </row>
    <row r="41" spans="1:3" ht="24.75">
      <c r="A41" s="102"/>
      <c r="B41" s="77" t="s">
        <v>72</v>
      </c>
      <c r="C41" s="78">
        <v>243.86666666666648</v>
      </c>
    </row>
    <row r="42" spans="1:3" ht="12.75">
      <c r="A42" s="102"/>
      <c r="B42" s="77" t="s">
        <v>73</v>
      </c>
      <c r="C42" s="78">
        <v>101.45</v>
      </c>
    </row>
    <row r="43" spans="1:3" ht="16.5">
      <c r="A43" s="102"/>
      <c r="B43" s="77" t="s">
        <v>74</v>
      </c>
      <c r="C43" s="78">
        <v>25.91666666666666</v>
      </c>
    </row>
    <row r="44" spans="1:3" ht="12.75">
      <c r="A44" s="103"/>
      <c r="B44" s="79" t="s">
        <v>75</v>
      </c>
      <c r="C44" s="80">
        <v>1760.516666666667</v>
      </c>
    </row>
    <row r="45" spans="1:3" ht="24.75">
      <c r="A45" s="104" t="s">
        <v>83</v>
      </c>
      <c r="B45" s="81" t="s">
        <v>70</v>
      </c>
      <c r="C45" s="82">
        <v>286.1333333333335</v>
      </c>
    </row>
    <row r="46" spans="1:3" ht="24.75">
      <c r="A46" s="102"/>
      <c r="B46" s="77" t="s">
        <v>72</v>
      </c>
      <c r="C46" s="78">
        <v>19.666666666666668</v>
      </c>
    </row>
    <row r="47" spans="1:3" ht="12.75">
      <c r="A47" s="102"/>
      <c r="B47" s="77" t="s">
        <v>73</v>
      </c>
      <c r="C47" s="78">
        <v>3</v>
      </c>
    </row>
    <row r="48" spans="1:3" ht="12.75">
      <c r="A48" s="103"/>
      <c r="B48" s="79" t="s">
        <v>75</v>
      </c>
      <c r="C48" s="80">
        <v>308.7999999999997</v>
      </c>
    </row>
    <row r="49" spans="1:3" ht="24.75">
      <c r="A49" s="104" t="s">
        <v>84</v>
      </c>
      <c r="B49" s="81" t="s">
        <v>70</v>
      </c>
      <c r="C49" s="82">
        <v>764.0666666666689</v>
      </c>
    </row>
    <row r="50" spans="1:3" ht="24.75">
      <c r="A50" s="102"/>
      <c r="B50" s="77" t="s">
        <v>72</v>
      </c>
      <c r="C50" s="78">
        <v>64.8</v>
      </c>
    </row>
    <row r="51" spans="1:3" ht="12.75">
      <c r="A51" s="102"/>
      <c r="B51" s="77" t="s">
        <v>73</v>
      </c>
      <c r="C51" s="78">
        <v>180.13333333333333</v>
      </c>
    </row>
    <row r="52" spans="1:3" ht="12.75">
      <c r="A52" s="103"/>
      <c r="B52" s="79" t="s">
        <v>75</v>
      </c>
      <c r="C52" s="80">
        <v>1009.0000000000024</v>
      </c>
    </row>
    <row r="53" spans="1:3" ht="24.75">
      <c r="A53" s="104" t="s">
        <v>85</v>
      </c>
      <c r="B53" s="81" t="s">
        <v>70</v>
      </c>
      <c r="C53" s="82">
        <v>754.2666666666667</v>
      </c>
    </row>
    <row r="54" spans="1:3" ht="24.75">
      <c r="A54" s="102"/>
      <c r="B54" s="77" t="s">
        <v>72</v>
      </c>
      <c r="C54" s="78">
        <v>11.933333333333337</v>
      </c>
    </row>
    <row r="55" spans="1:3" ht="12.75">
      <c r="A55" s="102"/>
      <c r="B55" s="77" t="s">
        <v>73</v>
      </c>
      <c r="C55" s="78">
        <v>3.0000000000000004</v>
      </c>
    </row>
    <row r="56" spans="1:3" ht="12.75">
      <c r="A56" s="103"/>
      <c r="B56" s="79" t="s">
        <v>75</v>
      </c>
      <c r="C56" s="80">
        <v>769.2000000000004</v>
      </c>
    </row>
    <row r="57" spans="1:3" ht="25.5" thickBot="1">
      <c r="A57" s="105" t="s">
        <v>75</v>
      </c>
      <c r="B57" s="81" t="s">
        <v>70</v>
      </c>
      <c r="C57" s="82">
        <v>22703.299999999803</v>
      </c>
    </row>
    <row r="58" spans="1:3" ht="16.5">
      <c r="A58" s="102"/>
      <c r="B58" s="77" t="s">
        <v>71</v>
      </c>
      <c r="C58" s="78">
        <v>1946</v>
      </c>
    </row>
    <row r="59" spans="1:3" ht="24.75">
      <c r="A59" s="102"/>
      <c r="B59" s="77" t="s">
        <v>72</v>
      </c>
      <c r="C59" s="78">
        <v>4375.400000000009</v>
      </c>
    </row>
    <row r="60" spans="1:3" ht="12.75">
      <c r="A60" s="102"/>
      <c r="B60" s="77" t="s">
        <v>73</v>
      </c>
      <c r="C60" s="78">
        <v>1479.4166666666626</v>
      </c>
    </row>
    <row r="61" spans="1:3" ht="16.5">
      <c r="A61" s="102"/>
      <c r="B61" s="77" t="s">
        <v>74</v>
      </c>
      <c r="C61" s="78">
        <v>731.166666666666</v>
      </c>
    </row>
    <row r="62" spans="1:3" ht="13.5" thickBot="1">
      <c r="A62" s="106"/>
      <c r="B62" s="83" t="s">
        <v>75</v>
      </c>
      <c r="C62" s="84">
        <v>31235.283333333326</v>
      </c>
    </row>
  </sheetData>
  <sheetProtection/>
  <mergeCells count="17">
    <mergeCell ref="A16:A19"/>
    <mergeCell ref="A20:A24"/>
    <mergeCell ref="A25:A28"/>
    <mergeCell ref="A57:A62"/>
    <mergeCell ref="A29:A34"/>
    <mergeCell ref="A35:A38"/>
    <mergeCell ref="A39:A44"/>
    <mergeCell ref="A45:A48"/>
    <mergeCell ref="A49:A52"/>
    <mergeCell ref="A53:A56"/>
    <mergeCell ref="D1:F1"/>
    <mergeCell ref="D4:D6"/>
    <mergeCell ref="D7:D9"/>
    <mergeCell ref="D10:D12"/>
    <mergeCell ref="A1:C1"/>
    <mergeCell ref="A4:A9"/>
    <mergeCell ref="A10:A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0">
      <selection activeCell="C53" sqref="C53:C55"/>
    </sheetView>
  </sheetViews>
  <sheetFormatPr defaultColWidth="9.140625" defaultRowHeight="12.75"/>
  <cols>
    <col min="7" max="7" width="16.7109375" style="0" bestFit="1" customWidth="1"/>
  </cols>
  <sheetData>
    <row r="1" spans="1:6" ht="12.75">
      <c r="A1" s="99" t="s">
        <v>64</v>
      </c>
      <c r="B1" s="100"/>
      <c r="C1" s="100"/>
      <c r="D1" s="99" t="s">
        <v>64</v>
      </c>
      <c r="E1" s="100"/>
      <c r="F1" s="100"/>
    </row>
    <row r="2" spans="1:4" ht="13.5" thickBot="1">
      <c r="A2" s="71" t="s">
        <v>65</v>
      </c>
      <c r="D2" s="71" t="s">
        <v>65</v>
      </c>
    </row>
    <row r="3" spans="1:6" ht="18" thickBot="1">
      <c r="A3" s="72" t="s">
        <v>66</v>
      </c>
      <c r="B3" s="73" t="s">
        <v>67</v>
      </c>
      <c r="C3" s="74" t="s">
        <v>68</v>
      </c>
      <c r="D3" s="72" t="s">
        <v>66</v>
      </c>
      <c r="E3" s="73" t="s">
        <v>67</v>
      </c>
      <c r="F3" s="74" t="s">
        <v>68</v>
      </c>
    </row>
    <row r="4" spans="1:7" ht="24.75">
      <c r="A4" s="101" t="s">
        <v>69</v>
      </c>
      <c r="B4" s="75" t="s">
        <v>70</v>
      </c>
      <c r="C4" s="76">
        <v>6661.600000000006</v>
      </c>
      <c r="D4" s="101" t="s">
        <v>69</v>
      </c>
      <c r="E4" s="75" t="s">
        <v>70</v>
      </c>
      <c r="F4" s="76">
        <v>46.53333333333333</v>
      </c>
      <c r="G4" s="85">
        <f>C4-F4</f>
        <v>6615.066666666672</v>
      </c>
    </row>
    <row r="5" spans="1:6" ht="24.75">
      <c r="A5" s="102"/>
      <c r="B5" s="77" t="s">
        <v>71</v>
      </c>
      <c r="C5" s="78">
        <v>571.1666666666671</v>
      </c>
      <c r="D5" s="102"/>
      <c r="E5" s="77" t="s">
        <v>72</v>
      </c>
      <c r="F5" s="78">
        <v>16.4</v>
      </c>
    </row>
    <row r="6" spans="1:7" ht="24.75">
      <c r="A6" s="102"/>
      <c r="B6" s="77" t="s">
        <v>72</v>
      </c>
      <c r="C6" s="78">
        <v>1929.2666666666682</v>
      </c>
      <c r="D6" s="103"/>
      <c r="E6" s="79" t="s">
        <v>75</v>
      </c>
      <c r="F6" s="80">
        <v>62.933333333333344</v>
      </c>
      <c r="G6" s="85">
        <f>C6-F5</f>
        <v>1912.8666666666682</v>
      </c>
    </row>
    <row r="7" spans="1:6" ht="24.75">
      <c r="A7" s="102"/>
      <c r="B7" s="77" t="s">
        <v>73</v>
      </c>
      <c r="C7" s="78">
        <v>274.85000000000025</v>
      </c>
      <c r="D7" s="104" t="s">
        <v>79</v>
      </c>
      <c r="E7" s="81" t="s">
        <v>70</v>
      </c>
      <c r="F7" s="82">
        <v>97.19999999999993</v>
      </c>
    </row>
    <row r="8" spans="1:6" ht="24.75">
      <c r="A8" s="102"/>
      <c r="B8" s="77" t="s">
        <v>74</v>
      </c>
      <c r="C8" s="78">
        <v>200.1666666666665</v>
      </c>
      <c r="D8" s="102"/>
      <c r="E8" s="77" t="s">
        <v>72</v>
      </c>
      <c r="F8" s="78">
        <v>25.066666666666663</v>
      </c>
    </row>
    <row r="9" spans="1:6" ht="12.75">
      <c r="A9" s="103"/>
      <c r="B9" s="79" t="s">
        <v>75</v>
      </c>
      <c r="C9" s="80">
        <v>9637.049999999994</v>
      </c>
      <c r="D9" s="102"/>
      <c r="E9" s="77" t="s">
        <v>73</v>
      </c>
      <c r="F9" s="78">
        <v>1.8</v>
      </c>
    </row>
    <row r="10" spans="1:6" ht="24.75">
      <c r="A10" s="104" t="s">
        <v>76</v>
      </c>
      <c r="B10" s="81" t="s">
        <v>70</v>
      </c>
      <c r="C10" s="82">
        <v>2496.333333333332</v>
      </c>
      <c r="D10" s="103"/>
      <c r="E10" s="79" t="s">
        <v>75</v>
      </c>
      <c r="F10" s="80">
        <v>124.06666666666666</v>
      </c>
    </row>
    <row r="11" spans="1:6" ht="25.5" thickBot="1">
      <c r="A11" s="102"/>
      <c r="B11" s="77" t="s">
        <v>71</v>
      </c>
      <c r="C11" s="78">
        <v>201.66666666666677</v>
      </c>
      <c r="D11" s="105" t="s">
        <v>75</v>
      </c>
      <c r="E11" s="81" t="s">
        <v>70</v>
      </c>
      <c r="F11" s="82">
        <v>143.73333333333332</v>
      </c>
    </row>
    <row r="12" spans="1:6" ht="24.75">
      <c r="A12" s="102"/>
      <c r="B12" s="77" t="s">
        <v>72</v>
      </c>
      <c r="C12" s="78">
        <v>80.3</v>
      </c>
      <c r="D12" s="102"/>
      <c r="E12" s="77" t="s">
        <v>72</v>
      </c>
      <c r="F12" s="78">
        <v>41.466666666666654</v>
      </c>
    </row>
    <row r="13" spans="1:6" ht="12.75">
      <c r="A13" s="102"/>
      <c r="B13" s="77" t="s">
        <v>73</v>
      </c>
      <c r="C13" s="78">
        <v>199.15000000000003</v>
      </c>
      <c r="D13" s="102"/>
      <c r="E13" s="77" t="s">
        <v>73</v>
      </c>
      <c r="F13" s="78">
        <v>1.8</v>
      </c>
    </row>
    <row r="14" spans="1:6" ht="17.25" thickBot="1">
      <c r="A14" s="102"/>
      <c r="B14" s="77" t="s">
        <v>74</v>
      </c>
      <c r="C14" s="78">
        <v>39.16666666666667</v>
      </c>
      <c r="D14" s="106"/>
      <c r="E14" s="83" t="s">
        <v>75</v>
      </c>
      <c r="F14" s="84">
        <v>186.99999999999983</v>
      </c>
    </row>
    <row r="15" spans="1:3" ht="12.75">
      <c r="A15" s="103"/>
      <c r="B15" s="79" t="s">
        <v>75</v>
      </c>
      <c r="C15" s="80">
        <v>3016.6166666666636</v>
      </c>
    </row>
    <row r="16" spans="1:3" ht="24.75">
      <c r="A16" s="104" t="s">
        <v>77</v>
      </c>
      <c r="B16" s="81" t="s">
        <v>70</v>
      </c>
      <c r="C16" s="82">
        <v>624.4000000000003</v>
      </c>
    </row>
    <row r="17" spans="1:3" ht="24.75">
      <c r="A17" s="102"/>
      <c r="B17" s="77" t="s">
        <v>72</v>
      </c>
      <c r="C17" s="78">
        <v>4.866666666666667</v>
      </c>
    </row>
    <row r="18" spans="1:3" ht="12.75">
      <c r="A18" s="102"/>
      <c r="B18" s="77" t="s">
        <v>73</v>
      </c>
      <c r="C18" s="78">
        <v>34.33333333333333</v>
      </c>
    </row>
    <row r="19" spans="1:3" ht="12.75">
      <c r="A19" s="103"/>
      <c r="B19" s="79" t="s">
        <v>75</v>
      </c>
      <c r="C19" s="80">
        <v>663.6000000000001</v>
      </c>
    </row>
    <row r="20" spans="1:3" ht="24.75">
      <c r="A20" s="104" t="s">
        <v>78</v>
      </c>
      <c r="B20" s="81" t="s">
        <v>70</v>
      </c>
      <c r="C20" s="82">
        <v>799.8000000000008</v>
      </c>
    </row>
    <row r="21" spans="1:3" ht="16.5">
      <c r="A21" s="102"/>
      <c r="B21" s="77" t="s">
        <v>71</v>
      </c>
      <c r="C21" s="78">
        <v>39.166666666666664</v>
      </c>
    </row>
    <row r="22" spans="1:3" ht="24.75">
      <c r="A22" s="102"/>
      <c r="B22" s="77" t="s">
        <v>72</v>
      </c>
      <c r="C22" s="78">
        <v>49.06666666666669</v>
      </c>
    </row>
    <row r="23" spans="1:3" ht="12.75">
      <c r="A23" s="102"/>
      <c r="B23" s="77" t="s">
        <v>73</v>
      </c>
      <c r="C23" s="78">
        <v>56.93333333333331</v>
      </c>
    </row>
    <row r="24" spans="1:3" ht="12.75">
      <c r="A24" s="103"/>
      <c r="B24" s="79" t="s">
        <v>75</v>
      </c>
      <c r="C24" s="80">
        <v>944.9666666666653</v>
      </c>
    </row>
    <row r="25" spans="1:3" ht="24.75">
      <c r="A25" s="104" t="s">
        <v>79</v>
      </c>
      <c r="B25" s="81" t="s">
        <v>70</v>
      </c>
      <c r="C25" s="82">
        <v>984.3999999999995</v>
      </c>
    </row>
    <row r="26" spans="1:3" ht="24.75">
      <c r="A26" s="102"/>
      <c r="B26" s="77" t="s">
        <v>72</v>
      </c>
      <c r="C26" s="78">
        <v>44.466666666666654</v>
      </c>
    </row>
    <row r="27" spans="1:3" ht="12.75">
      <c r="A27" s="102"/>
      <c r="B27" s="77" t="s">
        <v>73</v>
      </c>
      <c r="C27" s="78">
        <v>6.133333333333333</v>
      </c>
    </row>
    <row r="28" spans="1:3" ht="12.75">
      <c r="A28" s="103"/>
      <c r="B28" s="79" t="s">
        <v>75</v>
      </c>
      <c r="C28" s="80">
        <v>1034.9999999999989</v>
      </c>
    </row>
    <row r="29" spans="1:3" ht="24.75">
      <c r="A29" s="104" t="s">
        <v>80</v>
      </c>
      <c r="B29" s="81" t="s">
        <v>70</v>
      </c>
      <c r="C29" s="82">
        <v>6421.666666666672</v>
      </c>
    </row>
    <row r="30" spans="1:3" ht="16.5">
      <c r="A30" s="102"/>
      <c r="B30" s="77" t="s">
        <v>71</v>
      </c>
      <c r="C30" s="78">
        <v>1044.0000000000011</v>
      </c>
    </row>
    <row r="31" spans="1:3" ht="24.75">
      <c r="A31" s="102"/>
      <c r="B31" s="77" t="s">
        <v>72</v>
      </c>
      <c r="C31" s="78">
        <v>1697.4666666666672</v>
      </c>
    </row>
    <row r="32" spans="1:3" ht="12.75">
      <c r="A32" s="102"/>
      <c r="B32" s="77" t="s">
        <v>73</v>
      </c>
      <c r="C32" s="78">
        <v>660.449999999998</v>
      </c>
    </row>
    <row r="33" spans="1:3" ht="16.5">
      <c r="A33" s="102"/>
      <c r="B33" s="77" t="s">
        <v>74</v>
      </c>
      <c r="C33" s="78">
        <v>497.49999999999983</v>
      </c>
    </row>
    <row r="34" spans="1:3" ht="12.75">
      <c r="A34" s="103"/>
      <c r="B34" s="79" t="s">
        <v>75</v>
      </c>
      <c r="C34" s="80">
        <v>10321.083333333363</v>
      </c>
    </row>
    <row r="35" spans="1:3" ht="24.75">
      <c r="A35" s="104" t="s">
        <v>81</v>
      </c>
      <c r="B35" s="81" t="s">
        <v>70</v>
      </c>
      <c r="C35" s="82">
        <v>1105.6000000000042</v>
      </c>
    </row>
    <row r="36" spans="1:3" ht="24.75">
      <c r="A36" s="102"/>
      <c r="B36" s="77" t="s">
        <v>72</v>
      </c>
      <c r="C36" s="78">
        <v>75.93333333333335</v>
      </c>
    </row>
    <row r="37" spans="1:3" ht="12.75">
      <c r="A37" s="102"/>
      <c r="B37" s="77" t="s">
        <v>73</v>
      </c>
      <c r="C37" s="78">
        <v>12.199999999999998</v>
      </c>
    </row>
    <row r="38" spans="1:3" ht="12.75">
      <c r="A38" s="103"/>
      <c r="B38" s="79" t="s">
        <v>75</v>
      </c>
      <c r="C38" s="80">
        <v>1193.7333333333343</v>
      </c>
    </row>
    <row r="39" spans="1:3" ht="24.75">
      <c r="A39" s="104" t="s">
        <v>82</v>
      </c>
      <c r="B39" s="81" t="s">
        <v>70</v>
      </c>
      <c r="C39" s="82">
        <v>1277.3333333333362</v>
      </c>
    </row>
    <row r="40" spans="1:3" ht="16.5">
      <c r="A40" s="102"/>
      <c r="B40" s="77" t="s">
        <v>71</v>
      </c>
      <c r="C40" s="78">
        <v>41.99999999999998</v>
      </c>
    </row>
    <row r="41" spans="1:3" ht="24.75">
      <c r="A41" s="102"/>
      <c r="B41" s="77" t="s">
        <v>72</v>
      </c>
      <c r="C41" s="78">
        <v>192.66666666666652</v>
      </c>
    </row>
    <row r="42" spans="1:3" ht="12.75">
      <c r="A42" s="102"/>
      <c r="B42" s="77" t="s">
        <v>73</v>
      </c>
      <c r="C42" s="78">
        <v>128.1833333333334</v>
      </c>
    </row>
    <row r="43" spans="1:3" ht="16.5">
      <c r="A43" s="102"/>
      <c r="B43" s="77" t="s">
        <v>74</v>
      </c>
      <c r="C43" s="78">
        <v>24.500000000000007</v>
      </c>
    </row>
    <row r="44" spans="1:3" ht="12.75">
      <c r="A44" s="103"/>
      <c r="B44" s="79" t="s">
        <v>75</v>
      </c>
      <c r="C44" s="80">
        <v>1664.6833333333373</v>
      </c>
    </row>
    <row r="45" spans="1:3" ht="24.75">
      <c r="A45" s="104" t="s">
        <v>83</v>
      </c>
      <c r="B45" s="81" t="s">
        <v>70</v>
      </c>
      <c r="C45" s="82">
        <v>287.5999999999998</v>
      </c>
    </row>
    <row r="46" spans="1:3" ht="24.75">
      <c r="A46" s="102"/>
      <c r="B46" s="77" t="s">
        <v>72</v>
      </c>
      <c r="C46" s="78">
        <v>14.933333333333334</v>
      </c>
    </row>
    <row r="47" spans="1:3" ht="12.75">
      <c r="A47" s="102"/>
      <c r="B47" s="77" t="s">
        <v>73</v>
      </c>
      <c r="C47" s="78">
        <v>10</v>
      </c>
    </row>
    <row r="48" spans="1:3" ht="12.75">
      <c r="A48" s="103"/>
      <c r="B48" s="79" t="s">
        <v>75</v>
      </c>
      <c r="C48" s="80">
        <v>312.53333333333273</v>
      </c>
    </row>
    <row r="49" spans="1:3" ht="24.75">
      <c r="A49" s="104" t="s">
        <v>84</v>
      </c>
      <c r="B49" s="81" t="s">
        <v>70</v>
      </c>
      <c r="C49" s="82">
        <v>729.6666666666667</v>
      </c>
    </row>
    <row r="50" spans="1:3" ht="24.75">
      <c r="A50" s="102"/>
      <c r="B50" s="77" t="s">
        <v>72</v>
      </c>
      <c r="C50" s="78">
        <v>66.20000000000003</v>
      </c>
    </row>
    <row r="51" spans="1:3" ht="12.75">
      <c r="A51" s="102"/>
      <c r="B51" s="77" t="s">
        <v>73</v>
      </c>
      <c r="C51" s="78">
        <v>197.9999999999999</v>
      </c>
    </row>
    <row r="52" spans="1:3" ht="12.75">
      <c r="A52" s="103"/>
      <c r="B52" s="79" t="s">
        <v>75</v>
      </c>
      <c r="C52" s="80">
        <v>993.8666666666691</v>
      </c>
    </row>
    <row r="53" spans="1:3" ht="24.75">
      <c r="A53" s="104" t="s">
        <v>85</v>
      </c>
      <c r="B53" s="81" t="s">
        <v>70</v>
      </c>
      <c r="C53" s="82">
        <v>666.1333333333312</v>
      </c>
    </row>
    <row r="54" spans="1:3" ht="24.75">
      <c r="A54" s="102"/>
      <c r="B54" s="77" t="s">
        <v>72</v>
      </c>
      <c r="C54" s="78">
        <v>11.4</v>
      </c>
    </row>
    <row r="55" spans="1:3" ht="12.75">
      <c r="A55" s="102"/>
      <c r="B55" s="77" t="s">
        <v>73</v>
      </c>
      <c r="C55" s="78">
        <v>7.133333333333334</v>
      </c>
    </row>
    <row r="56" spans="1:3" ht="12.75">
      <c r="A56" s="103"/>
      <c r="B56" s="79" t="s">
        <v>75</v>
      </c>
      <c r="C56" s="80">
        <v>684.6666666666654</v>
      </c>
    </row>
    <row r="57" spans="1:3" ht="25.5" thickBot="1">
      <c r="A57" s="105" t="s">
        <v>75</v>
      </c>
      <c r="B57" s="81" t="s">
        <v>70</v>
      </c>
      <c r="C57" s="82">
        <v>22054.533333333326</v>
      </c>
    </row>
    <row r="58" spans="1:3" ht="16.5">
      <c r="A58" s="102"/>
      <c r="B58" s="77" t="s">
        <v>71</v>
      </c>
      <c r="C58" s="78">
        <v>1898.0000000000014</v>
      </c>
    </row>
    <row r="59" spans="1:3" ht="24.75">
      <c r="A59" s="102"/>
      <c r="B59" s="77" t="s">
        <v>72</v>
      </c>
      <c r="C59" s="78">
        <v>4166.566666666659</v>
      </c>
    </row>
    <row r="60" spans="1:3" ht="12.75">
      <c r="A60" s="102"/>
      <c r="B60" s="77" t="s">
        <v>73</v>
      </c>
      <c r="C60" s="78">
        <v>1587.366666666669</v>
      </c>
    </row>
    <row r="61" spans="1:3" ht="16.5">
      <c r="A61" s="102"/>
      <c r="B61" s="77" t="s">
        <v>74</v>
      </c>
      <c r="C61" s="78">
        <v>761.3333333333342</v>
      </c>
    </row>
    <row r="62" spans="1:3" ht="13.5" thickBot="1">
      <c r="A62" s="106"/>
      <c r="B62" s="83" t="s">
        <v>75</v>
      </c>
      <c r="C62" s="84">
        <v>30467.799999999454</v>
      </c>
    </row>
  </sheetData>
  <sheetProtection/>
  <mergeCells count="17">
    <mergeCell ref="A53:A56"/>
    <mergeCell ref="A1:C1"/>
    <mergeCell ref="A4:A9"/>
    <mergeCell ref="A10:A15"/>
    <mergeCell ref="A16:A19"/>
    <mergeCell ref="A20:A24"/>
    <mergeCell ref="A25:A28"/>
    <mergeCell ref="A57:A62"/>
    <mergeCell ref="D1:F1"/>
    <mergeCell ref="D4:D6"/>
    <mergeCell ref="D7:D10"/>
    <mergeCell ref="D11:D14"/>
    <mergeCell ref="A29:A34"/>
    <mergeCell ref="A35:A38"/>
    <mergeCell ref="A39:A44"/>
    <mergeCell ref="A45:A48"/>
    <mergeCell ref="A49:A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ttrevor</dc:creator>
  <cp:keywords/>
  <dc:description/>
  <cp:lastModifiedBy>lybrown</cp:lastModifiedBy>
  <cp:lastPrinted>2009-03-02T22:15:51Z</cp:lastPrinted>
  <dcterms:created xsi:type="dcterms:W3CDTF">2006-07-21T15:21:26Z</dcterms:created>
  <dcterms:modified xsi:type="dcterms:W3CDTF">2009-03-06T16:00:00Z</dcterms:modified>
  <cp:category/>
  <cp:version/>
  <cp:contentType/>
  <cp:contentStatus/>
</cp:coreProperties>
</file>