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tella.msu.montana.edu\Workforce\Perkins\Applications &amp; Docs\25-26\Nontrad\SKC\"/>
    </mc:Choice>
  </mc:AlternateContent>
  <xr:revisionPtr revIDLastSave="0" documentId="8_{C302A755-70F8-4BD8-A409-D73342FC4EB1}" xr6:coauthVersionLast="47" xr6:coauthVersionMax="47" xr10:uidLastSave="{00000000-0000-0000-0000-000000000000}"/>
  <bookViews>
    <workbookView xWindow="-110" yWindow="-110" windowWidth="19420" windowHeight="11500" activeTab="2" xr2:uid="{00000000-000D-0000-FFFF-FFFF00000000}"/>
  </bookViews>
  <sheets>
    <sheet name="Contact Information" sheetId="1" r:id="rId1"/>
    <sheet name="Narrative" sheetId="2" r:id="rId2"/>
    <sheet name="Budget Details &amp; Amendments" sheetId="3" r:id="rId3"/>
    <sheet name="Budget Roll-Up" sheetId="4" r:id="rId4"/>
    <sheet name="Project Roll_Up" sheetId="5" r:id="rId5"/>
    <sheet name="Perkins Quarterly Report" sheetId="6" r:id="rId6"/>
    <sheet name="List"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5u1vmlyjdi8HvSbrdxxoURPQ5728o8CI+R25DeCOlGQ="/>
    </ext>
  </extLst>
</workbook>
</file>

<file path=xl/calcChain.xml><?xml version="1.0" encoding="utf-8"?>
<calcChain xmlns="http://schemas.openxmlformats.org/spreadsheetml/2006/main">
  <c r="N45" i="3" l="1"/>
  <c r="I30" i="6"/>
  <c r="F28" i="6"/>
  <c r="F32" i="6" s="1"/>
  <c r="E28" i="6"/>
  <c r="E32" i="6" s="1"/>
  <c r="D28" i="6"/>
  <c r="D32" i="6" s="1"/>
  <c r="I26" i="6"/>
  <c r="I24" i="6"/>
  <c r="H22" i="6"/>
  <c r="G22" i="6"/>
  <c r="F22" i="6"/>
  <c r="E22" i="6"/>
  <c r="D22" i="6"/>
  <c r="I21" i="6"/>
  <c r="I22" i="6" s="1"/>
  <c r="C21" i="6"/>
  <c r="J21" i="6" s="1"/>
  <c r="I20" i="6"/>
  <c r="I19" i="6"/>
  <c r="I18" i="6"/>
  <c r="H15" i="6"/>
  <c r="G15" i="6"/>
  <c r="G28" i="6" s="1"/>
  <c r="G32" i="6" s="1"/>
  <c r="F15" i="6"/>
  <c r="E15" i="6"/>
  <c r="D15" i="6"/>
  <c r="I14" i="6"/>
  <c r="I13" i="6"/>
  <c r="I15" i="6" s="1"/>
  <c r="I28" i="6" s="1"/>
  <c r="I32" i="6" s="1"/>
  <c r="I12" i="6"/>
  <c r="C8" i="6"/>
  <c r="C7" i="6"/>
  <c r="C6" i="6"/>
  <c r="C5" i="6"/>
  <c r="J3" i="5"/>
  <c r="H3" i="5"/>
  <c r="F3" i="5"/>
  <c r="B3" i="5"/>
  <c r="C10" i="4"/>
  <c r="C18" i="6" s="1"/>
  <c r="C5" i="4"/>
  <c r="C13" i="6" s="1"/>
  <c r="U134" i="3"/>
  <c r="R134" i="3"/>
  <c r="O134" i="3"/>
  <c r="N134" i="3"/>
  <c r="C20" i="4" s="1"/>
  <c r="C26" i="6" s="1"/>
  <c r="J26" i="6" s="1"/>
  <c r="P133" i="3"/>
  <c r="S133" i="3" s="1"/>
  <c r="V133" i="3" s="1"/>
  <c r="P132" i="3"/>
  <c r="S132" i="3" s="1"/>
  <c r="V132" i="3" s="1"/>
  <c r="S131" i="3"/>
  <c r="V131" i="3" s="1"/>
  <c r="P131" i="3"/>
  <c r="S130" i="3"/>
  <c r="V130" i="3" s="1"/>
  <c r="P130" i="3"/>
  <c r="P129" i="3"/>
  <c r="S129" i="3" s="1"/>
  <c r="V129" i="3" s="1"/>
  <c r="P128" i="3"/>
  <c r="S128" i="3" s="1"/>
  <c r="V128" i="3" s="1"/>
  <c r="S127" i="3"/>
  <c r="V127" i="3" s="1"/>
  <c r="P127" i="3"/>
  <c r="P126" i="3"/>
  <c r="S126" i="3" s="1"/>
  <c r="V126" i="3" s="1"/>
  <c r="P125" i="3"/>
  <c r="S125" i="3" s="1"/>
  <c r="V125" i="3" s="1"/>
  <c r="P124" i="3"/>
  <c r="P134" i="3" s="1"/>
  <c r="G20" i="4" s="1"/>
  <c r="O115" i="3"/>
  <c r="U113" i="3"/>
  <c r="R113" i="3"/>
  <c r="O113" i="3"/>
  <c r="N113" i="3"/>
  <c r="C13" i="4" s="1"/>
  <c r="P112" i="3"/>
  <c r="S112" i="3" s="1"/>
  <c r="V112" i="3" s="1"/>
  <c r="P111" i="3"/>
  <c r="S111" i="3" s="1"/>
  <c r="V111" i="3" s="1"/>
  <c r="P110" i="3"/>
  <c r="S110" i="3" s="1"/>
  <c r="V110" i="3" s="1"/>
  <c r="P109" i="3"/>
  <c r="S109" i="3" s="1"/>
  <c r="V109" i="3" s="1"/>
  <c r="P108" i="3"/>
  <c r="S108" i="3" s="1"/>
  <c r="V108" i="3" s="1"/>
  <c r="P107" i="3"/>
  <c r="S107" i="3" s="1"/>
  <c r="V107" i="3" s="1"/>
  <c r="S106" i="3"/>
  <c r="V106" i="3" s="1"/>
  <c r="P106" i="3"/>
  <c r="P105" i="3"/>
  <c r="S105" i="3" s="1"/>
  <c r="V105" i="3" s="1"/>
  <c r="P104" i="3"/>
  <c r="U100" i="3"/>
  <c r="R100" i="3"/>
  <c r="O100" i="3"/>
  <c r="N100" i="3"/>
  <c r="C12" i="4" s="1"/>
  <c r="C20" i="6" s="1"/>
  <c r="J20" i="6" s="1"/>
  <c r="S99" i="3"/>
  <c r="V99" i="3" s="1"/>
  <c r="P99" i="3"/>
  <c r="S98" i="3"/>
  <c r="V98" i="3" s="1"/>
  <c r="P98" i="3"/>
  <c r="P97" i="3"/>
  <c r="S97" i="3" s="1"/>
  <c r="V97" i="3" s="1"/>
  <c r="P96" i="3"/>
  <c r="S96" i="3" s="1"/>
  <c r="V96" i="3" s="1"/>
  <c r="S95" i="3"/>
  <c r="V95" i="3" s="1"/>
  <c r="P95" i="3"/>
  <c r="P94" i="3"/>
  <c r="S94" i="3" s="1"/>
  <c r="V94" i="3" s="1"/>
  <c r="P93" i="3"/>
  <c r="S93" i="3" s="1"/>
  <c r="V93" i="3" s="1"/>
  <c r="S92" i="3"/>
  <c r="V92" i="3" s="1"/>
  <c r="P92" i="3"/>
  <c r="S91" i="3"/>
  <c r="V91" i="3" s="1"/>
  <c r="P91" i="3"/>
  <c r="P90" i="3"/>
  <c r="P100" i="3" s="1"/>
  <c r="G12" i="4" s="1"/>
  <c r="U86" i="3"/>
  <c r="R86" i="3"/>
  <c r="O86" i="3"/>
  <c r="N86" i="3"/>
  <c r="C11" i="4" s="1"/>
  <c r="C19" i="6" s="1"/>
  <c r="J19" i="6" s="1"/>
  <c r="P85" i="3"/>
  <c r="S85" i="3" s="1"/>
  <c r="V85" i="3" s="1"/>
  <c r="S84" i="3"/>
  <c r="V84" i="3" s="1"/>
  <c r="P84" i="3"/>
  <c r="P83" i="3"/>
  <c r="S83" i="3" s="1"/>
  <c r="V83" i="3" s="1"/>
  <c r="P82" i="3"/>
  <c r="S82" i="3" s="1"/>
  <c r="V82" i="3" s="1"/>
  <c r="V81" i="3"/>
  <c r="P81" i="3"/>
  <c r="S81" i="3" s="1"/>
  <c r="P80" i="3"/>
  <c r="S80" i="3" s="1"/>
  <c r="V80" i="3" s="1"/>
  <c r="P79" i="3"/>
  <c r="S79" i="3" s="1"/>
  <c r="V79" i="3" s="1"/>
  <c r="P78" i="3"/>
  <c r="S78" i="3" s="1"/>
  <c r="V78" i="3" s="1"/>
  <c r="P77" i="3"/>
  <c r="S77" i="3" s="1"/>
  <c r="V77" i="3" s="1"/>
  <c r="S76" i="3"/>
  <c r="V76" i="3" s="1"/>
  <c r="P76" i="3"/>
  <c r="U72" i="3"/>
  <c r="R72" i="3"/>
  <c r="R115" i="3" s="1"/>
  <c r="O72" i="3"/>
  <c r="N72" i="3"/>
  <c r="N115" i="3" s="1"/>
  <c r="P71" i="3"/>
  <c r="S71" i="3" s="1"/>
  <c r="V71" i="3" s="1"/>
  <c r="P70" i="3"/>
  <c r="S70" i="3" s="1"/>
  <c r="V70" i="3" s="1"/>
  <c r="V69" i="3"/>
  <c r="S69" i="3"/>
  <c r="P69" i="3"/>
  <c r="P68" i="3"/>
  <c r="S68" i="3" s="1"/>
  <c r="V68" i="3" s="1"/>
  <c r="P67" i="3"/>
  <c r="S67" i="3" s="1"/>
  <c r="V67" i="3" s="1"/>
  <c r="V66" i="3"/>
  <c r="P66" i="3"/>
  <c r="S66" i="3" s="1"/>
  <c r="P65" i="3"/>
  <c r="S65" i="3" s="1"/>
  <c r="V65" i="3" s="1"/>
  <c r="P64" i="3"/>
  <c r="S64" i="3" s="1"/>
  <c r="V64" i="3" s="1"/>
  <c r="P63" i="3"/>
  <c r="S63" i="3" s="1"/>
  <c r="V63" i="3" s="1"/>
  <c r="P62" i="3"/>
  <c r="U57" i="3"/>
  <c r="O57" i="3"/>
  <c r="U55" i="3"/>
  <c r="R55" i="3"/>
  <c r="O55" i="3"/>
  <c r="S54" i="3"/>
  <c r="V54" i="3" s="1"/>
  <c r="P54" i="3"/>
  <c r="P53" i="3"/>
  <c r="S53" i="3" s="1"/>
  <c r="V53" i="3" s="1"/>
  <c r="P52" i="3"/>
  <c r="S52" i="3" s="1"/>
  <c r="V52" i="3" s="1"/>
  <c r="S51" i="3"/>
  <c r="V51" i="3" s="1"/>
  <c r="P51" i="3"/>
  <c r="P50" i="3"/>
  <c r="S50" i="3" s="1"/>
  <c r="V50" i="3" s="1"/>
  <c r="P49" i="3"/>
  <c r="S49" i="3" s="1"/>
  <c r="V49" i="3" s="1"/>
  <c r="S48" i="3"/>
  <c r="V48" i="3" s="1"/>
  <c r="P48" i="3"/>
  <c r="P47" i="3"/>
  <c r="S47" i="3" s="1"/>
  <c r="V47" i="3" s="1"/>
  <c r="P46" i="3"/>
  <c r="S46" i="3" s="1"/>
  <c r="V46" i="3" s="1"/>
  <c r="U41" i="3"/>
  <c r="R41" i="3"/>
  <c r="O41" i="3"/>
  <c r="N41" i="3"/>
  <c r="S40" i="3"/>
  <c r="V40" i="3" s="1"/>
  <c r="P40" i="3"/>
  <c r="P39" i="3"/>
  <c r="S39" i="3" s="1"/>
  <c r="V39" i="3" s="1"/>
  <c r="P38" i="3"/>
  <c r="S38" i="3" s="1"/>
  <c r="V38" i="3" s="1"/>
  <c r="P37" i="3"/>
  <c r="S37" i="3" s="1"/>
  <c r="V37" i="3" s="1"/>
  <c r="S36" i="3"/>
  <c r="V36" i="3" s="1"/>
  <c r="P36" i="3"/>
  <c r="P35" i="3"/>
  <c r="S35" i="3" s="1"/>
  <c r="V35" i="3" s="1"/>
  <c r="P34" i="3"/>
  <c r="S34" i="3" s="1"/>
  <c r="V34" i="3" s="1"/>
  <c r="P33" i="3"/>
  <c r="S33" i="3" s="1"/>
  <c r="V33" i="3" s="1"/>
  <c r="P32" i="3"/>
  <c r="S32" i="3" s="1"/>
  <c r="V32" i="3" s="1"/>
  <c r="P31" i="3"/>
  <c r="U27" i="3"/>
  <c r="R27" i="3"/>
  <c r="R57" i="3" s="1"/>
  <c r="R117" i="3" s="1"/>
  <c r="O27" i="3"/>
  <c r="N27" i="3"/>
  <c r="C4" i="4" s="1"/>
  <c r="P26" i="3"/>
  <c r="S26" i="3" s="1"/>
  <c r="V26" i="3" s="1"/>
  <c r="P25" i="3"/>
  <c r="S25" i="3" s="1"/>
  <c r="V25" i="3" s="1"/>
  <c r="P24" i="3"/>
  <c r="S24" i="3" s="1"/>
  <c r="V24" i="3" s="1"/>
  <c r="P23" i="3"/>
  <c r="S23" i="3" s="1"/>
  <c r="V23" i="3" s="1"/>
  <c r="P22" i="3"/>
  <c r="S22" i="3" s="1"/>
  <c r="V22" i="3" s="1"/>
  <c r="S21" i="3"/>
  <c r="V21" i="3" s="1"/>
  <c r="P21" i="3"/>
  <c r="P20" i="3"/>
  <c r="V19" i="3"/>
  <c r="S19" i="3"/>
  <c r="C12" i="6" l="1"/>
  <c r="D3" i="5"/>
  <c r="P45" i="3"/>
  <c r="N55" i="3"/>
  <c r="V86" i="3"/>
  <c r="O11" i="4" s="1"/>
  <c r="R119" i="3"/>
  <c r="T119" i="3" s="1"/>
  <c r="R136" i="3"/>
  <c r="T136" i="3" s="1"/>
  <c r="S86" i="3"/>
  <c r="K11" i="4" s="1"/>
  <c r="J13" i="6"/>
  <c r="P41" i="3"/>
  <c r="G5" i="4" s="1"/>
  <c r="O117" i="3"/>
  <c r="C22" i="6"/>
  <c r="S31" i="3"/>
  <c r="P27" i="3"/>
  <c r="S20" i="3"/>
  <c r="P72" i="3"/>
  <c r="U115" i="3"/>
  <c r="S124" i="3"/>
  <c r="H28" i="6"/>
  <c r="H32" i="6" s="1"/>
  <c r="P113" i="3"/>
  <c r="G13" i="4" s="1"/>
  <c r="U117" i="3"/>
  <c r="P86" i="3"/>
  <c r="G11" i="4" s="1"/>
  <c r="S104" i="3"/>
  <c r="J18" i="6"/>
  <c r="J22" i="6" s="1"/>
  <c r="S90" i="3"/>
  <c r="C14" i="4"/>
  <c r="S62" i="3"/>
  <c r="G4" i="4" l="1"/>
  <c r="U119" i="3"/>
  <c r="W119" i="3" s="1"/>
  <c r="U136" i="3"/>
  <c r="W136" i="3" s="1"/>
  <c r="S41" i="3"/>
  <c r="K5" i="4" s="1"/>
  <c r="V31" i="3"/>
  <c r="V41" i="3" s="1"/>
  <c r="O5" i="4" s="1"/>
  <c r="V62" i="3"/>
  <c r="V72" i="3" s="1"/>
  <c r="S72" i="3"/>
  <c r="C6" i="4"/>
  <c r="N57" i="3"/>
  <c r="N117" i="3" s="1"/>
  <c r="S134" i="3"/>
  <c r="K20" i="4" s="1"/>
  <c r="V124" i="3"/>
  <c r="V134" i="3" s="1"/>
  <c r="O20" i="4" s="1"/>
  <c r="O119" i="3"/>
  <c r="O136" i="3" s="1"/>
  <c r="Q136" i="3" s="1"/>
  <c r="S45" i="3"/>
  <c r="P55" i="3"/>
  <c r="G6" i="4" s="1"/>
  <c r="S100" i="3"/>
  <c r="K12" i="4" s="1"/>
  <c r="V90" i="3"/>
  <c r="V100" i="3" s="1"/>
  <c r="O12" i="4" s="1"/>
  <c r="G10" i="4"/>
  <c r="G14" i="4" s="1"/>
  <c r="P115" i="3"/>
  <c r="S113" i="3"/>
  <c r="K13" i="4" s="1"/>
  <c r="V104" i="3"/>
  <c r="V113" i="3" s="1"/>
  <c r="O13" i="4" s="1"/>
  <c r="V20" i="3"/>
  <c r="V27" i="3" s="1"/>
  <c r="S27" i="3"/>
  <c r="J12" i="6"/>
  <c r="K4" i="4" l="1"/>
  <c r="S115" i="3"/>
  <c r="K10" i="4"/>
  <c r="K14" i="4" s="1"/>
  <c r="O4" i="4"/>
  <c r="S55" i="3"/>
  <c r="K6" i="4" s="1"/>
  <c r="V45" i="3"/>
  <c r="V55" i="3" s="1"/>
  <c r="O6" i="4" s="1"/>
  <c r="O10" i="4"/>
  <c r="O14" i="4" s="1"/>
  <c r="V115" i="3"/>
  <c r="N119" i="3"/>
  <c r="P57" i="3"/>
  <c r="P117" i="3" s="1"/>
  <c r="C14" i="6"/>
  <c r="C7" i="4"/>
  <c r="C16" i="4" s="1"/>
  <c r="G7" i="4"/>
  <c r="G16" i="4" s="1"/>
  <c r="J14" i="6" l="1"/>
  <c r="J15" i="6" s="1"/>
  <c r="C15" i="6"/>
  <c r="P119" i="3"/>
  <c r="G18" i="4" s="1"/>
  <c r="G22" i="4" s="1"/>
  <c r="O7" i="4"/>
  <c r="O16" i="4" s="1"/>
  <c r="L8" i="3"/>
  <c r="C18" i="4"/>
  <c r="C24" i="6" s="1"/>
  <c r="J24" i="6" s="1"/>
  <c r="V57" i="3"/>
  <c r="V117" i="3" s="1"/>
  <c r="N136" i="3"/>
  <c r="D1" i="3" s="1"/>
  <c r="K7" i="4"/>
  <c r="K16" i="4" s="1"/>
  <c r="S57" i="3"/>
  <c r="S117" i="3" s="1"/>
  <c r="S119" i="3" l="1"/>
  <c r="K18" i="4" s="1"/>
  <c r="S136" i="3"/>
  <c r="P136" i="3"/>
  <c r="K22" i="4"/>
  <c r="C28" i="6"/>
  <c r="J28" i="6"/>
  <c r="V119" i="3"/>
  <c r="O18" i="4" s="1"/>
  <c r="O22" i="4" s="1"/>
  <c r="C22" i="4"/>
  <c r="V136" i="3" l="1"/>
</calcChain>
</file>

<file path=xl/sharedStrings.xml><?xml version="1.0" encoding="utf-8"?>
<sst xmlns="http://schemas.openxmlformats.org/spreadsheetml/2006/main" count="498" uniqueCount="196">
  <si>
    <t>Perkins Non-traditional Occupations by Gender Grant 2025-26</t>
  </si>
  <si>
    <r>
      <rPr>
        <b/>
        <sz val="11"/>
        <color theme="1"/>
        <rFont val="Aptos Narrow"/>
      </rPr>
      <t>Program:</t>
    </r>
    <r>
      <rPr>
        <sz val="11"/>
        <color theme="1"/>
        <rFont val="Calibri"/>
      </rPr>
      <t xml:space="preserve"> Strengthening Career and Technical Education for the 21st Century Act</t>
    </r>
  </si>
  <si>
    <r>
      <rPr>
        <b/>
        <sz val="11"/>
        <color theme="1"/>
        <rFont val="Aptos Narrow"/>
      </rPr>
      <t>Perkins Program Manager:</t>
    </r>
    <r>
      <rPr>
        <sz val="11"/>
        <color theme="1"/>
        <rFont val="Calibri"/>
      </rPr>
      <t xml:space="preserve"> Ciera Franks-Ongoy</t>
    </r>
  </si>
  <si>
    <r>
      <rPr>
        <b/>
        <sz val="11"/>
        <color theme="1"/>
        <rFont val="Aptos Narrow"/>
      </rPr>
      <t>Phone:</t>
    </r>
    <r>
      <rPr>
        <sz val="11"/>
        <color theme="1"/>
        <rFont val="Calibri"/>
      </rPr>
      <t xml:space="preserve"> 406-449-9132</t>
    </r>
  </si>
  <si>
    <r>
      <rPr>
        <b/>
        <sz val="11"/>
        <color theme="1"/>
        <rFont val="Aptos Narrow"/>
      </rPr>
      <t>Email:</t>
    </r>
    <r>
      <rPr>
        <sz val="11"/>
        <color theme="1"/>
        <rFont val="Calibri"/>
      </rPr>
      <t xml:space="preserve"> cfranksongoy@montana.edu</t>
    </r>
  </si>
  <si>
    <t>Application Due Date:</t>
  </si>
  <si>
    <t>Ongoing until funds are allocated</t>
  </si>
  <si>
    <t>Campus:</t>
  </si>
  <si>
    <t>Salish Kootenai College</t>
  </si>
  <si>
    <t>Grant Year:</t>
  </si>
  <si>
    <t>2025-2026</t>
  </si>
  <si>
    <t>Grant Manager:</t>
  </si>
  <si>
    <t>Oruste</t>
  </si>
  <si>
    <t>Eva</t>
  </si>
  <si>
    <t>Last Name</t>
  </si>
  <si>
    <t>First Name</t>
  </si>
  <si>
    <t>PO Box 70</t>
  </si>
  <si>
    <t>Address</t>
  </si>
  <si>
    <t>Pablo</t>
  </si>
  <si>
    <t>MT</t>
  </si>
  <si>
    <t xml:space="preserve">City </t>
  </si>
  <si>
    <t>State</t>
  </si>
  <si>
    <t>Zip Code</t>
  </si>
  <si>
    <t>406-275-4826</t>
  </si>
  <si>
    <t>406-275-4801</t>
  </si>
  <si>
    <t>Phone</t>
  </si>
  <si>
    <t>Extension</t>
  </si>
  <si>
    <t>Fax</t>
  </si>
  <si>
    <t>eva_oruste@skc.edu</t>
  </si>
  <si>
    <t>Email Address</t>
  </si>
  <si>
    <t>Fiscal Manager:</t>
  </si>
  <si>
    <t>Plouffe</t>
  </si>
  <si>
    <t>Audrey</t>
  </si>
  <si>
    <t>406-275-4969</t>
  </si>
  <si>
    <t>audrey_plouffe@skc.edu</t>
  </si>
  <si>
    <t>Additional Perkins Contact (if applicable - this please include the Montana Career Pathways Coordinator here if your campus receives that grant):</t>
  </si>
  <si>
    <t>Please provide the email addresses, names, and titles of people on your campus to be notified of grant issues</t>
  </si>
  <si>
    <t>Name/Title:</t>
  </si>
  <si>
    <t xml:space="preserve">Email Address: </t>
  </si>
  <si>
    <t>Terri Durglo, Grants Technician</t>
  </si>
  <si>
    <t>terri_durglo@skc.edu</t>
  </si>
  <si>
    <t>Perkins Non-Trad Project</t>
  </si>
  <si>
    <t>Project Title:</t>
  </si>
  <si>
    <t>Sky Sisters: Girls Drone Camp</t>
  </si>
  <si>
    <t>Begin Quarter: (Please select):</t>
  </si>
  <si>
    <t>Quarter 2</t>
  </si>
  <si>
    <t>End Quarter: (Please select):</t>
  </si>
  <si>
    <t>Quarter 4</t>
  </si>
  <si>
    <t>Project Description:</t>
  </si>
  <si>
    <r>
      <rPr>
        <sz val="11"/>
        <color rgb="FF000000"/>
        <rFont val="Calibri"/>
      </rPr>
      <t xml:space="preserve">Salish Kootenai College (SKC) proposes the Sky Sisters: Girls Drone Camp, a project that directly aligns with nontraditional CTE Program of Study pathways, specifically Science, Technology, Engineering, and Math (STEM), Manufacturing, and Aviation/Drone Technology, all of which are career areas in which women represent less than 25% of the workforce. SKC offers multiple postsecondary pathways that align with these nontraditional occupations, including Geospatial Science, Unmanned Aerial Systems Operations, Digital Fabrication, Hydrology, Forestry, Wildlife and Fisheries, Tribal Historic Preservation, Building Trades, and other degree pathways that increasingly utilize drones for mapping and data collection. The proposed camp provides early exposure and recruitment for female secondary students into these CTE programs, supporting the long-term goal of increasing women’s participation in nontraditional STEM careers in Montana.
</t>
    </r>
    <r>
      <rPr>
        <b/>
        <sz val="11"/>
        <color rgb="FF000000"/>
        <rFont val="Calibri"/>
      </rPr>
      <t xml:space="preserve">Labor market needs
</t>
    </r>
    <r>
      <rPr>
        <sz val="11"/>
        <color rgb="FF000000"/>
        <rFont val="Calibri"/>
      </rPr>
      <t>Job projections for unmanned aerial flight operators (UAV pilots) are strong, with significant growth expected across multiple industries, including energy, infrastructure, agriculture, and photography. The commercial drone sector is rapidly expanding, and the Federal Aviation Administration (FAA) projects a substantial increase in the number of commercial remote pilot certifications by 2028 (</t>
    </r>
    <r>
      <rPr>
        <sz val="11"/>
        <color rgb="FF1155CC"/>
        <rFont val="Calibri"/>
      </rPr>
      <t>https://www.faa.gov/data_research/aviation/aerospace_forecasts/unmanned_aircraft_systems.pdf</t>
    </r>
    <r>
      <rPr>
        <sz val="11"/>
        <color rgb="FF000000"/>
        <rFont val="Calibri"/>
      </rPr>
      <t xml:space="preserve">). This indicates a promising job market for skilled and certified pilots. Some sources estimate a demand increase of over 51% in the next five years. Annual growth in the drone pilot field is estimated to be around 17.7%. The FAA  projects the number of remote pilot certifications to reach 472,269 by 2028, indicating a large and growing pool of licensed professionals. This projection and industry growth illustrate a key opportunity for students to take advantage of in-demand, high-paying jobs right out of high school. 
</t>
    </r>
    <r>
      <rPr>
        <b/>
        <sz val="11"/>
        <color rgb="FF000000"/>
        <rFont val="Calibri"/>
      </rPr>
      <t xml:space="preserve">Target population
</t>
    </r>
    <r>
      <rPr>
        <sz val="11"/>
        <color rgb="FF000000"/>
        <rFont val="Calibri"/>
      </rPr>
      <t>The target population includes female middle school students from tribal and rural communities on the Flathead Indian Reservation (i.e., Pablo, Ronan, Polson, St. Ignatius). This population is large enough to achieve project outcomes and directly addresses equity gaps for Native women in STEM. This project intentionally expands the successful MSUB All-Girl Drone Camp model, which was previously funded and demonstrated strong outcomes, including increased student confidence in STEM pathways and high demand for expansion into tribal communities. This SKC collaboration represents the next phase—scaling outreach to Indigenous girls and aligning with SKC CTE programs.</t>
    </r>
    <r>
      <rPr>
        <sz val="11"/>
        <color rgb="FFFF0000"/>
        <rFont val="Calibri"/>
      </rPr>
      <t xml:space="preserve">
</t>
    </r>
    <r>
      <rPr>
        <b/>
        <sz val="11"/>
        <color rgb="FF000000"/>
        <rFont val="Calibri"/>
      </rPr>
      <t xml:space="preserve">
Relationship between secondary and postsecondary CTE program components</t>
    </r>
    <r>
      <rPr>
        <sz val="11"/>
        <color rgb="FF000000"/>
        <rFont val="Calibri"/>
      </rPr>
      <t xml:space="preserve">
This project strengthens the secondary-to-postsecondary pipeline by 
1) Recruiting female students from area middle schools (Ronan, Polson, St. Ignatius, and Two Eagle River School) into SKC CTE programs,
2) Aligning drone and robotics content with SKC’s CTE and STEM programs,
3) Integrating MSUB’s strengths in STEM education and drone curriculum development to support a statewide pathway, and
4) Establishing a model for dual delivery sites (SKC + MSUB), creating articulation opportunities for Native and rural Montana students. 
Together, this structure creates a unified CTE program of study that leads female students from secondary exposure to postsecondary enrollment and high-skill, high-wage STEM occupations.
</t>
    </r>
    <r>
      <rPr>
        <b/>
        <sz val="11"/>
        <color rgb="FF000000"/>
        <rFont val="Calibri"/>
      </rPr>
      <t>Major activities</t>
    </r>
    <r>
      <rPr>
        <sz val="11"/>
        <color rgb="FF000000"/>
        <rFont val="Calibri"/>
      </rPr>
      <t xml:space="preserve">
1) A week-long, all-girls drone camp will be held on the SKC campus from June 8-12, 2026. The camp will provide hands-on engineering challenges, drone coding, GIS mapping, and culturally contextualized lessons on Indigenous knowledge of flight, navigation, and land stewardship.
2) The camp will integrate a mentorship component, connecting girls to Indigenous and rural Montana women working in STEM, aviation, and technology.
3) The SKC and MSUB project team members will collaboratively review the curriculum to ensure gender-inclusive CTE coursework and remove bias.
4) The camp will include career exploration experiences, including virtual and in-person visits from women drone pilots, engineers, and manufacturing technicians.
These activities meet RFP priorities by increasing early exposure, reducing gender bias, and establishing strong CTE pathways into nontraditional fields.
</t>
    </r>
    <r>
      <rPr>
        <b/>
        <sz val="11"/>
        <color rgb="FF000000"/>
        <rFont val="Calibri"/>
      </rPr>
      <t>Timeline</t>
    </r>
    <r>
      <rPr>
        <sz val="11"/>
        <color rgb="FF000000"/>
        <rFont val="Calibri"/>
      </rPr>
      <t xml:space="preserve">
December 2025- January 2026: Project planning; materials purchasing; recruitment of students and community mentors; outreach in Ronan, Polson, St. Ignatius, and Two Eagle River School. IRB Review and Approvals. (Responsible parties: all listed professionals)
January - March 2026: IRB and curriculum review for gender inclusivity, cultural relevance, and the significance/use of drones in SKC programs and the larger CSKT community; preparation of drone/robotics instructional modules; coordination meetings between SKC and MSUB. (Responsible parties: all listed professionals)
April- May 2026: Final camp preparation; confirmation of facilitators, mentors, industry speakers; distribution of student registration packets (Responsible parties: Sariel Sandoval)
June 8-12, 2026: Sky Sisters: Girls Drone Camp at SKC featuring drone flight training, engineering challenges, coding, GIS mapping activities, and Indigenous STEM career role models. (Responsible parties: all listed professionals)
June 13-14, 2026: Post-camp student follow-up surveys; mentor engagement; evaluation data compilation (Responsible parties: Dr. Elaine Westbrook)
June 20, 2026: Final narrative report and data submitted to SKC Grant Manager (Responsible parties: Dr. Elaine Westbrook)
July 15, 2026: Final Narrative Report submitted to OCHE (including participation data, evaluation summary, outcomes, and recommendations) (Responsible parties: Eva Oruste)
</t>
    </r>
    <r>
      <rPr>
        <b/>
        <sz val="11"/>
        <color rgb="FF000000"/>
        <rFont val="Calibri"/>
      </rPr>
      <t>Personnel</t>
    </r>
    <r>
      <rPr>
        <sz val="11"/>
        <color rgb="FF000000"/>
        <rFont val="Calibri"/>
      </rPr>
      <t xml:space="preserve">
The project is led by well-qualified professionals with extensive experience in their respective fields.
1) Sariel Sandoval, SKC Project Manager. Ms. Sandoval is a UC Berkeley graduate of the Applied Mathematics BA. program and has experience with project management as the SKC's Headwaters Tech Hub-STEP Project Assistant. She will be coordinating all project planning and implementation activities among all stakeholders.
2) Dr. Elaine Westbrook, MSUB STEM Facilitator. Dr. Westbrook serves as the professor of Biological and Physical Sciences at MSU Billings. She has conducted similar projects for high school students, taught electrical soldering, and developed a photovoltaic curriculum for upper elementary students.
3) Heather Slezak, MEd, MSUB STEM Facilitator. Ms. Slezak is the electrical and instrumental professor at MSU Billings and leads this aspect of the camp. Slezak is also an OSHA authorized trainer.
4) Eva Oruste, SKC Grant Manager/PI. Ms. Oruste serves as the Dean of the Career and Technical Education Division and Perkins Coordinator at Salish Kootenai College. She will be overseeing the project and is responsible for fiscal management and reporting for the grant.
</t>
    </r>
    <r>
      <rPr>
        <b/>
        <sz val="11"/>
        <color rgb="FF000000"/>
        <rFont val="Calibri"/>
      </rPr>
      <t>Budget</t>
    </r>
    <r>
      <rPr>
        <sz val="11"/>
        <color rgb="FF000000"/>
        <rFont val="Calibri"/>
      </rPr>
      <t xml:space="preserve">
The proposed budget reflects essential components for program delivery and directly supports increased female participation in nontraditional STEM pathways.
1) Compensation for the SKC Project Management: $1,008.78 (Approximately 46 hours at $21.93/hour)
2) Employee benefits: Sandoval $1008.78 x 0.11 = $110.97 (SKC fringe rate for part-time employees and supplemental contracts is calculated at 11%)
3) Compensation for two MSUB Facilitators (contractual): 2 x $3,000 = $6,000
4) Travel and instructional compensation for MSUB facilitators: $971.25 (Standard mileage and daily per diem: $44.10/day); $353.85: (420 miles X 2 (round trip) = 840 miles RT from MSU-Billings to Polson, MT* + 42 miles/daily RT from 31273 Pineview Loop, Polson, MT 59864 =  ((840 + (42 miles, x 5 days)) x 0.337) = $353.85 total mileage.</t>
    </r>
    <r>
      <rPr>
        <b/>
        <sz val="11"/>
        <color rgb="FF000000"/>
        <rFont val="Calibri"/>
      </rPr>
      <t xml:space="preserve"> </t>
    </r>
    <r>
      <rPr>
        <sz val="11"/>
        <color rgb="FF000000"/>
        <rFont val="Calibri"/>
      </rPr>
      <t>Per Diem: MT Standard rate: $44.10/day x 7 days x 2 facilitators=</t>
    </r>
    <r>
      <rPr>
        <b/>
        <sz val="11"/>
        <color rgb="FF000000"/>
        <rFont val="Calibri"/>
      </rPr>
      <t xml:space="preserve"> </t>
    </r>
    <r>
      <rPr>
        <sz val="11"/>
        <color rgb="FF000000"/>
        <rFont val="Calibri"/>
      </rPr>
      <t xml:space="preserve">$617.40). TOTAL TRAVEL: $353.85 + $617.40 = $971.25
5) Educational supplies (non-consumable) for drone engineering and STEM exploration: $1,399.85. FixHub (2) Power Series Portable Soldering Station ($499.90) and (3) Soldering Toolkits ($899.95). The equipment will be retained by SKC after the end of the camp and utilized in the planned soldering/welding micro-pathway as well as the existing advanced manufacturing lab instruction.
6) Meals for workshop participants. 12 students x 5 days x $13.30/meal = $798.00, Montana State standards: $13.30/midday meal.  Justification: The Flathead Indian Reservation communities are historically underserved, including access to food. The two main target schools, Two Eagle River School and Ronan Middle School, provide 100% free lunches to their students. While schools such as Polson offer free lunches to 40% (633/1,569) of the student body, as well as 7% (108/1,569) of the student body who qualify for reduced lunches, totaling at 47%, nearly half of the Polson School District receives reduced/free lunches. This data was provided by the Montana Office of Public Instruction (OPI) and the Polson School District's Superintendent in their most recent school nutrition claim filed in November 2025. Additionally, Salish Kootenai College does not have a cafeteria, and the closest food establishments are located 5-10 miles from campus. As the target population is middle-school-aged females who will not be able to transport themselves 5-10 miles for lunch, SKC is requesting funding for providing lunches to all participants for the duration of the camp. Meals are necessary to ensure students' full participation in the all-day camp.                                                                                     
7) Indirect Charges:  $563.19 
</t>
    </r>
    <r>
      <rPr>
        <b/>
        <sz val="11"/>
        <color rgb="FF000000"/>
        <rFont val="Calibri"/>
      </rPr>
      <t xml:space="preserve">TOTAL: $ 11,827.04 
</t>
    </r>
    <r>
      <rPr>
        <sz val="11"/>
        <color rgb="FF000000"/>
        <rFont val="Calibri"/>
      </rPr>
      <t xml:space="preserve">
</t>
    </r>
  </si>
  <si>
    <t>Expected Outcomes:</t>
  </si>
  <si>
    <t xml:space="preserve">Project outcomes include:
1) Increase participation of female secondary students in drone, robotics, and STEM activities at SKC in Year 1.
2) Strengthen awareness of nontraditional CTE STEM careers among secondary students through outreach events. (The preliminary survey data review for the MSUB All-Girl Drone Camp 2025 indicated increased interest in Environmental and Electrical Careers.) 
3) Increase female enrollment in SKC CTE programs aligned with IT, STEM, and manufacturing by at least 10% over two years (tracked longitudinally).
4) Significantly improve student confidence in aviation and engineering competencies, as measured by pre- and post-surveys. (According to CAST Data, flying curriculum embedded into the Building and Coding curriculum, has “results demonstrating statistically significant gains in students’ STEM career interest (p &lt; .001), drone and coding skills (p &lt; .001), and STEM collaboration and growth mindset (p &lt; .01).” The preliminary survey data review for the MSUB All-Girl Drone Camp 2025 indicated a growth in engineering self-efficacy from 75% to 90%.)
</t>
  </si>
  <si>
    <t>Describe the Evaluation of the Project:</t>
  </si>
  <si>
    <t xml:space="preserve">Evaluation will include:
1) Pre/post student surveys measuring STEM attitudes, confidence, and career awareness
2) Participation tracking (attendance, demographics, interest areas)
3) Curriculum review documentation from SKC/MSUB faculty
4) Qualitative feedback from facilitators, students, and community partners
A final evaluation report will summarize outcomes, identify successful strategies, and recommend next steps for sustainability.
Responsible evaluation parties:
MSUB STEM Facilitators: Survey design and administration, participation tracking, curriculum review documentation, and qualitative feedback. 
SKC Project Manager and PI: Data collection, analysis, and final report submission. 
</t>
  </si>
  <si>
    <t>Grant Amount Requested:</t>
  </si>
  <si>
    <t>Administrative Costs:</t>
  </si>
  <si>
    <t>Federal Guidelines state that no more than 5% of project funds can go to administration and indirect costs.</t>
  </si>
  <si>
    <t>Please indicate if your campus will be using 5% for administrative/indirect costs:</t>
  </si>
  <si>
    <t>Yes</t>
  </si>
  <si>
    <t>Total Aministrative/Indirect Costs Requested (must not exceed 5% of Grant Amount Requested):</t>
  </si>
  <si>
    <t>Describe proposed administrative costs here, including the person performing the tasks and what they will be doing:</t>
  </si>
  <si>
    <t xml:space="preserve">IDC 5%: SKC Indirect Costs
</t>
  </si>
  <si>
    <t xml:space="preserve">Personal Services: </t>
  </si>
  <si>
    <t>Salaries</t>
  </si>
  <si>
    <t>Approved Funding</t>
  </si>
  <si>
    <t>Amendment #1</t>
  </si>
  <si>
    <t>Amended Total</t>
  </si>
  <si>
    <t>Comments/Description of Changes:</t>
  </si>
  <si>
    <t>Amendment #2</t>
  </si>
  <si>
    <t>Amendment #3</t>
  </si>
  <si>
    <t>Project #:</t>
  </si>
  <si>
    <t>Line Item Detail Description:</t>
  </si>
  <si>
    <t>Amount</t>
  </si>
  <si>
    <t>Total Salaries:</t>
  </si>
  <si>
    <t>Hourly Wages</t>
  </si>
  <si>
    <t>Sariel Sandoval, SKC Project Manager. Supplemental Contract. $21.93 hourly x 46 hours</t>
  </si>
  <si>
    <t>Total Hourly Wages:</t>
  </si>
  <si>
    <t>Employee Benefits (FICA, Retirement, WC, SUE) &amp; Health Insurance (Annual Premium times % of FTE)</t>
  </si>
  <si>
    <t xml:space="preserve">Sariel Sandoval, SKC Project Manager ($1008.78 x 11%) </t>
  </si>
  <si>
    <t>Total Employee Benefits:</t>
  </si>
  <si>
    <t>Total Personal Services:</t>
  </si>
  <si>
    <t>Operating Expenditures:</t>
  </si>
  <si>
    <t>Contracted Services</t>
  </si>
  <si>
    <t>Heather Slezak, MSUB STEM Faciliator (contracted)</t>
  </si>
  <si>
    <t>Elaine Westbrook, MSUB STEM Faciliator (contracted)</t>
  </si>
  <si>
    <t>Total Contracted Services:</t>
  </si>
  <si>
    <t>Non-Capitalized Equipment (Minor)</t>
  </si>
  <si>
    <t>Educational Equipment and Supplies: (2) Power Series Portable Soldering Station, $249.95 x 2=  $499.90</t>
  </si>
  <si>
    <t>Changed from a generalized description of equipment/supplies
to specific: soldering stations and toolkits from FixHub</t>
  </si>
  <si>
    <t>Educational Equipment and Supplies: (3) Power Series Soldering Toolkit, $299.95 x 3= $ 899.85</t>
  </si>
  <si>
    <t>Total Non-Capitalized Equipment (Minor):</t>
  </si>
  <si>
    <t>Travel</t>
  </si>
  <si>
    <r>
      <rPr>
        <sz val="11"/>
        <color theme="1"/>
        <rFont val="Calibri"/>
      </rPr>
      <t xml:space="preserve">Travel for two contracted STEM Faciliators: standard mileage and daily per diem per MT State travel rates:
1) 420 miles X 2 (round trip) = 840 miles RT from MSU-Billings to Polson, MT* + 42 miles/daily RT from 31273 Pineview Loop, Polson, MT 59864 =  ((840 + (42 miles, x 5 days)) x 0.337) = $353.85
2) Per Diem ($44.10/day x 7 days x 2 facilitators) = $617.40 
</t>
    </r>
    <r>
      <rPr>
        <b/>
        <sz val="11"/>
        <color theme="1"/>
        <rFont val="Calibri"/>
      </rPr>
      <t>TOTAL: $971.25</t>
    </r>
  </si>
  <si>
    <t>Total Travel:</t>
  </si>
  <si>
    <t>Other</t>
  </si>
  <si>
    <t>Facility rental: Conference and Computer Labs, plus cleaning deposit</t>
  </si>
  <si>
    <t xml:space="preserve">Meals for workshop participants. 12 students x 5 days x $13.30 = $798; Prices per Montana State per diem rates. SKC does not house a cafeteria on campus; meals are necessary to ensure participation. </t>
  </si>
  <si>
    <t>Total Other:</t>
  </si>
  <si>
    <t>Total Operating:</t>
  </si>
  <si>
    <t>Total Direct Costs (Personnel Services plus Operating Costs):</t>
  </si>
  <si>
    <t>Total Indirect Costs: Cannot exceed the 5% cap</t>
  </si>
  <si>
    <t>Major Equipment</t>
  </si>
  <si>
    <t>Total Major Equipment:</t>
  </si>
  <si>
    <t>Total Grant Award (Direct Costs + Indirect Costs + Major Equipment):</t>
  </si>
  <si>
    <t>Amendment Comments</t>
  </si>
  <si>
    <t>Amendment Approved:</t>
  </si>
  <si>
    <t>Approval Date:</t>
  </si>
  <si>
    <t>Approved By:</t>
  </si>
  <si>
    <t>Original Budget (Do not edit)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</si>
  <si>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</si>
  <si>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</si>
  <si>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</si>
  <si>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</si>
  <si>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</si>
  <si>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</si>
  <si>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</si>
  <si>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</si>
  <si>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</si>
  <si>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</si>
  <si>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</si>
  <si>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</si>
  <si>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</si>
  <si>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</si>
  <si>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</si>
  <si>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</si>
  <si>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</si>
  <si>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</si>
  <si>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</si>
  <si>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</si>
  <si>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rPr>
        <sz val="11"/>
        <color rgb="FFC00000"/>
        <rFont val="Calibri"/>
      </rPr>
      <t xml:space="preserve">The budget roll ups are populated by the entries on your Budget &amp; Amendment tabs - </t>
    </r>
    <r>
      <rPr>
        <b/>
        <sz val="11"/>
        <color rgb="FFC00000"/>
        <rFont val="Calibri"/>
      </rPr>
      <t>please do not edit</t>
    </r>
  </si>
  <si>
    <t>Original Budget</t>
  </si>
  <si>
    <t>Budget for Project #1</t>
  </si>
  <si>
    <t xml:space="preserve">Strengthening Career and Technical Education for the 21st Century Act </t>
  </si>
  <si>
    <t>(Perkins V)</t>
  </si>
  <si>
    <t>Quarterly Report of Expenditures</t>
  </si>
  <si>
    <t>Grant Recipient:</t>
  </si>
  <si>
    <t>Grant Type:</t>
  </si>
  <si>
    <t>Non-Traditional</t>
  </si>
  <si>
    <t>Fiscal Year</t>
  </si>
  <si>
    <t>Quarter Ended:</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</si>
  <si>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</si>
  <si>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</si>
  <si>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</si>
  <si>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</si>
  <si>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</si>
  <si>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</si>
  <si>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</si>
  <si>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</si>
  <si>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</si>
  <si>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</si>
  <si>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</si>
  <si>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</si>
  <si>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</si>
  <si>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</si>
  <si>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Authorized Representative</t>
  </si>
  <si>
    <t>Date</t>
  </si>
  <si>
    <t>Email Report to: Angelina Fillinger, Accounting Specialist</t>
  </si>
  <si>
    <t>afillinger@montana.edu</t>
  </si>
  <si>
    <t>Grant Type</t>
  </si>
  <si>
    <t>Grant Recipient</t>
  </si>
  <si>
    <t>Quarter Ended</t>
  </si>
  <si>
    <t>Award Name</t>
  </si>
  <si>
    <t>Quarter List</t>
  </si>
  <si>
    <t>Approval</t>
  </si>
  <si>
    <t>No</t>
  </si>
  <si>
    <t>Local Application</t>
  </si>
  <si>
    <t>Blackfeet Community College</t>
  </si>
  <si>
    <t>Q1 - 9/30</t>
  </si>
  <si>
    <t>Equity in Fire Science</t>
  </si>
  <si>
    <t>Quarter 1</t>
  </si>
  <si>
    <t>ML Rutherford</t>
  </si>
  <si>
    <t>City College</t>
  </si>
  <si>
    <t>Q2 - 12/31</t>
  </si>
  <si>
    <t>Girls Representing in Trades</t>
  </si>
  <si>
    <t>Jacque Treaster</t>
  </si>
  <si>
    <t>Rural Reserve</t>
  </si>
  <si>
    <t>Dawson Community College</t>
  </si>
  <si>
    <t>Q3 - 3/31</t>
  </si>
  <si>
    <t>Flathead Valley Community College</t>
  </si>
  <si>
    <t>Women in Automotive</t>
  </si>
  <si>
    <t>Quarter 3</t>
  </si>
  <si>
    <t>Ciera Franks-Ongoy</t>
  </si>
  <si>
    <t>Targeted Interventions</t>
  </si>
  <si>
    <t>Q4 - 6/30</t>
  </si>
  <si>
    <t>Fort Peck Community College</t>
  </si>
  <si>
    <t>Institutions</t>
  </si>
  <si>
    <t>Final</t>
  </si>
  <si>
    <t>Gallatin College</t>
  </si>
  <si>
    <t>Ongoing</t>
  </si>
  <si>
    <t>Great Falls College</t>
  </si>
  <si>
    <t>Helena College</t>
  </si>
  <si>
    <t>Highlands College</t>
  </si>
  <si>
    <t>Miles Community College</t>
  </si>
  <si>
    <t>Missoula College</t>
  </si>
  <si>
    <t>MSU Northern</t>
  </si>
  <si>
    <t>UM Western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</si>
</sst>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00000"/>
    <numFmt numFmtId="165" formatCode="[&lt;=9999999]###\-####;\(###\)\ ###\-####"/>
    <numFmt numFmtId="166" formatCode="&quot;$&quot;#,##0.00"/>
    <numFmt numFmtId="167" formatCode="mm/dd/yyyy"/>
  </numFmts>
  <fonts count="29" x14ac:knownFonts="1">
    <font>
      <sz val="11"/>
      <color theme="1"/>
      <name val="Calibri"/>
      <scheme val="minor"/>
    </font>
    <font>
      <b/>
      <sz val="16"/>
      <color theme="1"/>
      <name val="Aptos Narrow"/>
    </font>
    <font>
      <sz val="11"/>
      <color theme="1"/>
      <name val="Calibri"/>
    </font>
    <font>
      <sz val="11"/>
      <name val="Calibri"/>
    </font>
    <font>
      <b/>
      <sz val="11"/>
      <color theme="1"/>
      <name val="Aptos Narrow"/>
    </font>
    <font>
      <b/>
      <sz val="12"/>
      <color theme="1"/>
      <name val="Aptos Narrow"/>
    </font>
    <font>
      <b/>
      <sz val="12"/>
      <color theme="1"/>
      <name val="Arial"/>
    </font>
    <font>
      <sz val="12"/>
      <color rgb="FF212529"/>
      <name val="Calibri"/>
    </font>
    <font>
      <b/>
      <sz val="14"/>
      <color theme="1"/>
      <name val="Calibri"/>
    </font>
    <font>
      <b/>
      <sz val="12"/>
      <color theme="1"/>
      <name val="Calibri"/>
    </font>
    <font>
      <b/>
      <sz val="11"/>
      <color theme="1"/>
      <name val="Calibri"/>
    </font>
    <font>
      <b/>
      <sz val="11"/>
      <color theme="1"/>
      <name val="Calibri"/>
    </font>
    <font>
      <b/>
      <sz val="18"/>
      <color theme="1"/>
      <name val="Calibri"/>
    </font>
    <font>
      <sz val="11"/>
      <color rgb="FF000000"/>
      <name val="Calibri"/>
    </font>
    <font>
      <sz val="18"/>
      <color theme="1"/>
      <name val="Calibri"/>
    </font>
    <font>
      <b/>
      <sz val="12"/>
      <color rgb="FFFF0000"/>
      <name val="Calibri"/>
    </font>
    <font>
      <sz val="11"/>
      <color theme="1"/>
      <name val="Calibri"/>
    </font>
    <font>
      <sz val="12"/>
      <color rgb="FF000000"/>
      <name val="Aptos"/>
    </font>
    <font>
      <sz val="14"/>
      <color theme="1"/>
      <name val="Calibri"/>
    </font>
    <font>
      <sz val="11"/>
      <color rgb="FFC00000"/>
      <name val="Calibri"/>
    </font>
    <font>
      <b/>
      <u/>
      <sz val="14"/>
      <color theme="1"/>
      <name val="Calibri"/>
    </font>
    <font>
      <b/>
      <u/>
      <sz val="14"/>
      <color theme="1"/>
      <name val="Calibri"/>
    </font>
    <font>
      <b/>
      <u/>
      <sz val="14"/>
      <color theme="1"/>
      <name val="Calibri"/>
    </font>
    <font>
      <b/>
      <i/>
      <sz val="11"/>
      <color theme="1"/>
      <name val="Calibri"/>
    </font>
    <font>
      <u/>
      <sz val="11"/>
      <color theme="10"/>
      <name val="Calibri"/>
    </font>
    <font>
      <b/>
      <sz val="11"/>
      <color rgb="FF000000"/>
      <name val="Calibri"/>
    </font>
    <font>
      <sz val="11"/>
      <color rgb="FF1155CC"/>
      <name val="Calibri"/>
    </font>
    <font>
      <sz val="11"/>
      <color rgb="FFFF0000"/>
      <name val="Calibri"/>
    </font>
    <font>
      <b/>
      <sz val="11"/>
      <color rgb="FFC00000"/>
      <name val="Calibri"/>
    </font>
  </fonts>
  <fills count="2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BE9F7"/>
        <bgColor rgb="FFDBE9F7"/>
      </patternFill>
    </fill>
    <fill>
      <patternFill patternType="solid">
        <fgColor rgb="FFE8E8E8"/>
        <bgColor rgb="FFE8E8E8"/>
      </patternFill>
    </fill>
    <fill>
      <patternFill patternType="solid">
        <fgColor theme="1"/>
        <bgColor theme="1"/>
      </patternFill>
    </fill>
    <fill>
      <patternFill patternType="solid">
        <fgColor rgb="FFFFFF00"/>
        <bgColor rgb="FFFFFF00"/>
      </patternFill>
    </fill>
    <fill>
      <patternFill patternType="solid">
        <fgColor rgb="FFD9F2D0"/>
        <bgColor rgb="FFD9F2D0"/>
      </patternFill>
    </fill>
    <fill>
      <patternFill patternType="solid">
        <fgColor rgb="FFE2EFDA"/>
        <bgColor rgb="FFE2EFDA"/>
      </patternFill>
    </fill>
    <fill>
      <patternFill patternType="solid">
        <fgColor rgb="FFB4C6E7"/>
        <bgColor rgb="FFB4C6E7"/>
      </patternFill>
    </fill>
    <fill>
      <patternFill patternType="solid">
        <fgColor rgb="FFA9D08E"/>
        <bgColor rgb="FFA9D08E"/>
      </patternFill>
    </fill>
    <fill>
      <patternFill patternType="solid">
        <fgColor rgb="FFFFE699"/>
        <bgColor rgb="FFFFE699"/>
      </patternFill>
    </fill>
    <fill>
      <patternFill patternType="solid">
        <fgColor rgb="FFD6B4E4"/>
        <bgColor rgb="FFD6B4E4"/>
      </patternFill>
    </fill>
    <fill>
      <patternFill patternType="solid">
        <fgColor rgb="FFB9E5E5"/>
        <bgColor rgb="FFB9E5E5"/>
      </patternFill>
    </fill>
    <fill>
      <patternFill patternType="solid">
        <fgColor rgb="FFFFCC66"/>
        <bgColor rgb="FFFFCC66"/>
      </patternFill>
    </fill>
    <fill>
      <patternFill patternType="solid">
        <fgColor rgb="FF83CAEB"/>
        <bgColor rgb="FF83CAEB"/>
      </patternFill>
    </fill>
    <fill>
      <patternFill patternType="solid">
        <fgColor rgb="FF84E291"/>
        <bgColor rgb="FF84E291"/>
      </patternFill>
    </fill>
    <fill>
      <patternFill patternType="solid">
        <fgColor rgb="FFEFC7C3"/>
        <bgColor rgb="FFEFC7C3"/>
      </patternFill>
    </fill>
    <fill>
      <patternFill patternType="solid">
        <fgColor rgb="FFF1CEEE"/>
        <bgColor rgb="FFF1CEEE"/>
      </patternFill>
    </fill>
    <fill>
      <patternFill patternType="solid">
        <fgColor rgb="FFB3E5A1"/>
        <bgColor rgb="FFB3E5A1"/>
      </patternFill>
    </fill>
    <fill>
      <patternFill patternType="solid">
        <fgColor rgb="FFD8D8D8"/>
        <bgColor rgb="FFD8D8D8"/>
      </patternFill>
    </fill>
  </fills>
  <borders count="96">
    <border>
      <left/>
      <right/>
      <top/>
      <bottom/>
      <diagonal/>
    </border>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rgb="FFE8E8E8"/>
      </top>
      <bottom/>
      <diagonal/>
    </border>
    <border>
      <left/>
      <right/>
      <top style="thin">
        <color rgb="FFE8E8E8"/>
      </top>
      <bottom/>
      <diagonal/>
    </border>
    <border>
      <left/>
      <right style="thin">
        <color theme="0"/>
      </right>
      <top style="thin">
        <color rgb="FFE8E8E8"/>
      </top>
      <bottom/>
      <diagonal/>
    </border>
    <border>
      <left style="thin">
        <color theme="0"/>
      </left>
      <right/>
      <top style="thin">
        <color rgb="FFE8E8E8"/>
      </top>
      <bottom style="thin">
        <color rgb="FFE8E8E8"/>
      </bottom>
      <diagonal/>
    </border>
    <border>
      <left/>
      <right style="medium">
        <color rgb="FF000000"/>
      </right>
      <top style="thin">
        <color rgb="FFE8E8E8"/>
      </top>
      <bottom style="thin">
        <color rgb="FFE8E8E8"/>
      </bottom>
      <diagonal/>
    </border>
    <border>
      <left style="thin">
        <color rgb="FF000000"/>
      </left>
      <right style="thin">
        <color rgb="FF000000"/>
      </right>
      <top style="thin">
        <color rgb="FF000000"/>
      </top>
      <bottom style="thin">
        <color rgb="FF000000"/>
      </bottom>
      <diagonal/>
    </border>
    <border>
      <left style="thin">
        <color theme="0"/>
      </left>
      <right/>
      <top/>
      <bottom/>
      <diagonal/>
    </border>
    <border>
      <left/>
      <right style="thin">
        <color theme="0"/>
      </right>
      <top/>
      <bottom/>
      <diagonal/>
    </border>
    <border>
      <left/>
      <right/>
      <top style="thin">
        <color rgb="FFE8E8E8"/>
      </top>
      <bottom style="thin">
        <color rgb="FFE8E8E8"/>
      </bottom>
      <diagonal/>
    </border>
    <border>
      <left style="medium">
        <color rgb="FF000000"/>
      </left>
      <right style="thin">
        <color rgb="FFE8E8E8"/>
      </right>
      <top style="medium">
        <color rgb="FFE8E8E8"/>
      </top>
      <bottom style="medium">
        <color rgb="FFE8E8E8"/>
      </bottom>
      <diagonal/>
    </border>
    <border>
      <left style="thin">
        <color rgb="FFE8E8E8"/>
      </left>
      <right/>
      <top style="medium">
        <color rgb="FFE8E8E8"/>
      </top>
      <bottom style="medium">
        <color rgb="FFE8E8E8"/>
      </bottom>
      <diagonal/>
    </border>
    <border>
      <left/>
      <right/>
      <top style="medium">
        <color rgb="FFE8E8E8"/>
      </top>
      <bottom style="medium">
        <color rgb="FFE8E8E8"/>
      </bottom>
      <diagonal/>
    </border>
    <border>
      <left/>
      <right style="medium">
        <color rgb="FF000000"/>
      </right>
      <top style="medium">
        <color rgb="FFE8E8E8"/>
      </top>
      <bottom style="medium">
        <color rgb="FFE8E8E8"/>
      </bottom>
      <diagonal/>
    </border>
    <border>
      <left style="medium">
        <color rgb="FF000000"/>
      </left>
      <right style="thin">
        <color theme="0"/>
      </right>
      <top style="medium">
        <color rgb="FFE8E8E8"/>
      </top>
      <bottom style="medium">
        <color rgb="FFE8E8E8"/>
      </bottom>
      <diagonal/>
    </border>
    <border>
      <left style="thin">
        <color theme="0"/>
      </left>
      <right/>
      <top/>
      <bottom style="thin">
        <color rgb="FFE8E8E8"/>
      </bottom>
      <diagonal/>
    </border>
    <border>
      <left/>
      <right/>
      <top/>
      <bottom style="thin">
        <color rgb="FFE8E8E8"/>
      </bottom>
      <diagonal/>
    </border>
    <border>
      <left/>
      <right style="thin">
        <color theme="0"/>
      </right>
      <top/>
      <bottom style="thin">
        <color rgb="FFE8E8E8"/>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medium">
        <color rgb="FF000000"/>
      </right>
      <top style="thin">
        <color theme="0"/>
      </top>
      <bottom style="thin">
        <color theme="0"/>
      </bottom>
      <diagonal/>
    </border>
    <border>
      <left style="thin">
        <color theme="0"/>
      </left>
      <right/>
      <top style="thin">
        <color theme="0"/>
      </top>
      <bottom style="thin">
        <color rgb="FF000000"/>
      </bottom>
      <diagonal/>
    </border>
    <border>
      <left/>
      <right/>
      <top style="thin">
        <color theme="0"/>
      </top>
      <bottom style="thin">
        <color rgb="FF000000"/>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theme="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theme="0"/>
      </left>
      <right style="thin">
        <color theme="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theme="0"/>
      </left>
      <right style="thin">
        <color theme="0"/>
      </right>
      <top/>
      <bottom style="thin">
        <color theme="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double">
        <color rgb="FF000000"/>
      </bottom>
      <diagonal/>
    </border>
    <border>
      <left/>
      <right/>
      <top style="thin">
        <color rgb="FF000000"/>
      </top>
      <bottom/>
      <diagonal/>
    </border>
  </borders>
  <cellStyleXfs count="1">
    <xf numFmtId="0" fontId="0" fillId="0" borderId="0"/>
  </cellStyleXfs>
  <cellXfs count="287">
    <xf numFmtId="0" fontId="0" fillId="0" borderId="0" xfId="0"/>
    <xf numFmtId="0" fontId="1" fillId="2" borderId="1" xfId="0" applyFont="1" applyFill="1" applyBorder="1"/>
    <xf numFmtId="0" fontId="2" fillId="2" borderId="1" xfId="0" applyFont="1" applyFill="1" applyBorder="1" applyAlignment="1">
      <alignment horizontal="left"/>
    </xf>
    <xf numFmtId="0" fontId="2" fillId="2" borderId="1" xfId="0" applyFont="1" applyFill="1" applyBorder="1"/>
    <xf numFmtId="0" fontId="2" fillId="0" borderId="2" xfId="0" applyFont="1" applyBorder="1"/>
    <xf numFmtId="0" fontId="2" fillId="0" borderId="3" xfId="0" applyFont="1" applyBorder="1"/>
    <xf numFmtId="0" fontId="4" fillId="2" borderId="1" xfId="0" applyFont="1" applyFill="1" applyBorder="1"/>
    <xf numFmtId="0" fontId="2" fillId="2" borderId="6" xfId="0" applyFont="1" applyFill="1" applyBorder="1"/>
    <xf numFmtId="0" fontId="4" fillId="2" borderId="1" xfId="0" applyFont="1" applyFill="1" applyBorder="1" applyAlignment="1">
      <alignment horizontal="right"/>
    </xf>
    <xf numFmtId="0" fontId="2" fillId="2" borderId="10" xfId="0" applyFont="1" applyFill="1" applyBorder="1" applyAlignment="1">
      <alignment horizontal="left"/>
    </xf>
    <xf numFmtId="0" fontId="5" fillId="2" borderId="1" xfId="0" applyFont="1" applyFill="1" applyBorder="1"/>
    <xf numFmtId="0" fontId="5" fillId="2" borderId="1" xfId="0" applyFont="1" applyFill="1" applyBorder="1" applyAlignment="1">
      <alignment horizontal="left"/>
    </xf>
    <xf numFmtId="0" fontId="2" fillId="2" borderId="11" xfId="0" applyFont="1" applyFill="1" applyBorder="1"/>
    <xf numFmtId="0" fontId="2" fillId="2" borderId="11" xfId="0" applyFont="1" applyFill="1" applyBorder="1" applyAlignment="1">
      <alignment horizontal="left"/>
    </xf>
    <xf numFmtId="0" fontId="2" fillId="2" borderId="12" xfId="0" applyFont="1" applyFill="1" applyBorder="1"/>
    <xf numFmtId="0" fontId="4" fillId="3" borderId="1" xfId="0" applyFont="1" applyFill="1" applyBorder="1"/>
    <xf numFmtId="0" fontId="2" fillId="3" borderId="1" xfId="0" applyFont="1" applyFill="1" applyBorder="1"/>
    <xf numFmtId="0" fontId="2" fillId="3" borderId="10" xfId="0" applyFont="1" applyFill="1" applyBorder="1"/>
    <xf numFmtId="0" fontId="5" fillId="3" borderId="1" xfId="0" applyFont="1" applyFill="1" applyBorder="1"/>
    <xf numFmtId="0" fontId="4" fillId="2" borderId="1" xfId="0" applyFont="1" applyFill="1" applyBorder="1" applyAlignment="1">
      <alignment horizontal="left"/>
    </xf>
    <xf numFmtId="0" fontId="4" fillId="2" borderId="11" xfId="0" applyFont="1" applyFill="1" applyBorder="1"/>
    <xf numFmtId="0" fontId="2" fillId="2" borderId="4" xfId="0" applyFont="1" applyFill="1" applyBorder="1" applyAlignment="1">
      <alignment horizontal="center"/>
    </xf>
    <xf numFmtId="0" fontId="2" fillId="2" borderId="1" xfId="0" applyFont="1" applyFill="1" applyBorder="1" applyAlignment="1">
      <alignment horizontal="center"/>
    </xf>
    <xf numFmtId="0" fontId="10" fillId="0" borderId="29" xfId="0" applyFont="1" applyBorder="1"/>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xf numFmtId="0" fontId="2" fillId="5" borderId="33" xfId="0" applyFont="1" applyFill="1" applyBorder="1"/>
    <xf numFmtId="0" fontId="2" fillId="5" borderId="37" xfId="0" applyFont="1" applyFill="1" applyBorder="1"/>
    <xf numFmtId="0" fontId="2" fillId="0" borderId="2" xfId="0" applyFont="1" applyBorder="1" applyAlignment="1">
      <alignment vertical="top"/>
    </xf>
    <xf numFmtId="0" fontId="2" fillId="0" borderId="3" xfId="0" applyFont="1" applyBorder="1" applyAlignment="1">
      <alignment vertical="top"/>
    </xf>
    <xf numFmtId="0" fontId="8" fillId="7" borderId="3" xfId="0" applyFont="1" applyFill="1" applyBorder="1" applyAlignment="1">
      <alignment horizontal="left" vertical="top"/>
    </xf>
    <xf numFmtId="0" fontId="2" fillId="7" borderId="3" xfId="0" applyFont="1" applyFill="1" applyBorder="1" applyAlignment="1">
      <alignment vertical="top"/>
    </xf>
    <xf numFmtId="44" fontId="8" fillId="2" borderId="1" xfId="0" applyNumberFormat="1" applyFont="1" applyFill="1" applyBorder="1" applyAlignment="1">
      <alignment horizontal="center" vertical="top"/>
    </xf>
    <xf numFmtId="0" fontId="2" fillId="2" borderId="3" xfId="0" applyFont="1" applyFill="1" applyBorder="1" applyAlignment="1">
      <alignment vertical="top"/>
    </xf>
    <xf numFmtId="0" fontId="2" fillId="2" borderId="3" xfId="0" applyFont="1" applyFill="1" applyBorder="1" applyAlignment="1">
      <alignment horizontal="center" vertical="top"/>
    </xf>
    <xf numFmtId="0" fontId="2" fillId="2" borderId="50" xfId="0" applyFont="1" applyFill="1" applyBorder="1" applyAlignment="1">
      <alignment vertical="top"/>
    </xf>
    <xf numFmtId="0" fontId="2" fillId="2" borderId="3" xfId="0" applyFont="1" applyFill="1" applyBorder="1" applyAlignment="1">
      <alignment horizontal="left" vertical="top"/>
    </xf>
    <xf numFmtId="0" fontId="2" fillId="2" borderId="53" xfId="0" applyFont="1" applyFill="1" applyBorder="1" applyAlignment="1">
      <alignment vertical="top"/>
    </xf>
    <xf numFmtId="0" fontId="2" fillId="2" borderId="10" xfId="0" applyFont="1" applyFill="1" applyBorder="1" applyAlignment="1">
      <alignment vertical="top"/>
    </xf>
    <xf numFmtId="0" fontId="2" fillId="2" borderId="54" xfId="0" applyFont="1" applyFill="1" applyBorder="1" applyAlignment="1">
      <alignment vertical="top"/>
    </xf>
    <xf numFmtId="44" fontId="2" fillId="2" borderId="10" xfId="0" applyNumberFormat="1" applyFont="1" applyFill="1" applyBorder="1" applyAlignment="1">
      <alignment vertical="top"/>
    </xf>
    <xf numFmtId="0" fontId="2" fillId="2" borderId="53" xfId="0" applyFont="1" applyFill="1" applyBorder="1" applyAlignment="1">
      <alignment horizontal="left" vertical="top"/>
    </xf>
    <xf numFmtId="0" fontId="9" fillId="10" borderId="29" xfId="0" applyFont="1" applyFill="1" applyBorder="1" applyAlignment="1">
      <alignment horizontal="center" vertical="top"/>
    </xf>
    <xf numFmtId="0" fontId="11" fillId="4" borderId="29" xfId="0" applyFont="1" applyFill="1" applyBorder="1" applyAlignment="1">
      <alignment horizontal="left" vertical="top"/>
    </xf>
    <xf numFmtId="0" fontId="11" fillId="4" borderId="29" xfId="0" applyFont="1" applyFill="1" applyBorder="1" applyAlignment="1">
      <alignment horizontal="center" vertical="top"/>
    </xf>
    <xf numFmtId="0" fontId="2" fillId="4" borderId="29" xfId="0" applyFont="1" applyFill="1" applyBorder="1" applyAlignment="1">
      <alignment horizontal="center" vertical="top"/>
    </xf>
    <xf numFmtId="0" fontId="2" fillId="0" borderId="29" xfId="0" applyFont="1" applyBorder="1" applyAlignment="1">
      <alignment horizontal="left" vertical="top"/>
    </xf>
    <xf numFmtId="44" fontId="2" fillId="0" borderId="29" xfId="0" applyNumberFormat="1" applyFont="1" applyBorder="1" applyAlignment="1">
      <alignment horizontal="left" vertical="top"/>
    </xf>
    <xf numFmtId="166" fontId="2" fillId="0" borderId="29" xfId="0" applyNumberFormat="1" applyFont="1" applyBorder="1" applyAlignment="1">
      <alignment horizontal="left" vertical="top"/>
    </xf>
    <xf numFmtId="0" fontId="11" fillId="2" borderId="50" xfId="0" applyFont="1" applyFill="1" applyBorder="1" applyAlignment="1">
      <alignment vertical="top"/>
    </xf>
    <xf numFmtId="166" fontId="11" fillId="2" borderId="50" xfId="0" applyNumberFormat="1" applyFont="1" applyFill="1" applyBorder="1" applyAlignment="1">
      <alignment vertical="top"/>
    </xf>
    <xf numFmtId="0" fontId="11" fillId="2" borderId="58" xfId="0" applyFont="1" applyFill="1" applyBorder="1" applyAlignment="1">
      <alignment horizontal="right" vertical="top"/>
    </xf>
    <xf numFmtId="44" fontId="11" fillId="4" borderId="29" xfId="0" applyNumberFormat="1" applyFont="1" applyFill="1" applyBorder="1" applyAlignment="1">
      <alignment vertical="top"/>
    </xf>
    <xf numFmtId="0" fontId="11" fillId="2" borderId="59" xfId="0" applyFont="1" applyFill="1" applyBorder="1" applyAlignment="1">
      <alignment horizontal="center" vertical="top"/>
    </xf>
    <xf numFmtId="0" fontId="11" fillId="2" borderId="50" xfId="0" applyFont="1" applyFill="1" applyBorder="1" applyAlignment="1">
      <alignment horizontal="center" vertical="top"/>
    </xf>
    <xf numFmtId="0" fontId="2" fillId="2" borderId="60" xfId="0" applyFont="1" applyFill="1" applyBorder="1" applyAlignment="1">
      <alignment vertical="top"/>
    </xf>
    <xf numFmtId="0" fontId="2" fillId="2" borderId="53" xfId="0" applyFont="1" applyFill="1" applyBorder="1" applyAlignment="1">
      <alignment horizontal="center" vertical="top"/>
    </xf>
    <xf numFmtId="0" fontId="2" fillId="2" borderId="60" xfId="0" applyFont="1" applyFill="1" applyBorder="1" applyAlignment="1">
      <alignment horizontal="center" vertical="top"/>
    </xf>
    <xf numFmtId="44" fontId="13" fillId="0" borderId="29" xfId="0" applyNumberFormat="1" applyFont="1" applyBorder="1" applyAlignment="1">
      <alignment horizontal="left" vertical="top"/>
    </xf>
    <xf numFmtId="166" fontId="13" fillId="0" borderId="29" xfId="0" applyNumberFormat="1" applyFont="1" applyBorder="1" applyAlignment="1">
      <alignment horizontal="left" vertical="top"/>
    </xf>
    <xf numFmtId="0" fontId="13" fillId="0" borderId="29" xfId="0" applyFont="1" applyBorder="1" applyAlignment="1">
      <alignment horizontal="left" vertical="top"/>
    </xf>
    <xf numFmtId="166" fontId="13" fillId="0" borderId="29" xfId="0" applyNumberFormat="1" applyFont="1" applyBorder="1" applyAlignment="1">
      <alignment horizontal="left" vertical="top" wrapText="1"/>
    </xf>
    <xf numFmtId="166" fontId="11" fillId="2" borderId="50" xfId="0" applyNumberFormat="1" applyFont="1" applyFill="1" applyBorder="1" applyAlignment="1">
      <alignment horizontal="right" vertical="top"/>
    </xf>
    <xf numFmtId="0" fontId="11" fillId="2" borderId="3" xfId="0" applyFont="1" applyFill="1" applyBorder="1" applyAlignment="1">
      <alignment vertical="top"/>
    </xf>
    <xf numFmtId="0" fontId="11" fillId="2" borderId="53" xfId="0" applyFont="1" applyFill="1" applyBorder="1" applyAlignment="1">
      <alignment vertical="top"/>
    </xf>
    <xf numFmtId="166" fontId="11" fillId="2" borderId="60" xfId="0" applyNumberFormat="1" applyFont="1" applyFill="1" applyBorder="1" applyAlignment="1">
      <alignment vertical="top"/>
    </xf>
    <xf numFmtId="0" fontId="11" fillId="2" borderId="3" xfId="0" applyFont="1" applyFill="1" applyBorder="1" applyAlignment="1">
      <alignment horizontal="center" vertical="top"/>
    </xf>
    <xf numFmtId="166" fontId="11" fillId="2" borderId="60" xfId="0" applyNumberFormat="1" applyFont="1" applyFill="1" applyBorder="1" applyAlignment="1">
      <alignment horizontal="center" vertical="top"/>
    </xf>
    <xf numFmtId="0" fontId="12" fillId="2" borderId="3" xfId="0" applyFont="1" applyFill="1" applyBorder="1" applyAlignment="1">
      <alignment vertical="top"/>
    </xf>
    <xf numFmtId="0" fontId="12" fillId="2" borderId="61" xfId="0" applyFont="1" applyFill="1" applyBorder="1" applyAlignment="1">
      <alignment vertical="top"/>
    </xf>
    <xf numFmtId="0" fontId="12" fillId="11" borderId="62" xfId="0" applyFont="1" applyFill="1" applyBorder="1" applyAlignment="1">
      <alignment vertical="top"/>
    </xf>
    <xf numFmtId="0" fontId="12" fillId="11" borderId="63" xfId="0" applyFont="1" applyFill="1" applyBorder="1" applyAlignment="1">
      <alignment vertical="top"/>
    </xf>
    <xf numFmtId="0" fontId="12" fillId="11" borderId="64" xfId="0" applyFont="1" applyFill="1" applyBorder="1" applyAlignment="1">
      <alignment vertical="top"/>
    </xf>
    <xf numFmtId="0" fontId="12" fillId="11" borderId="65" xfId="0" applyFont="1" applyFill="1" applyBorder="1" applyAlignment="1">
      <alignment horizontal="right" vertical="top"/>
    </xf>
    <xf numFmtId="44" fontId="12" fillId="11" borderId="66" xfId="0" applyNumberFormat="1" applyFont="1" applyFill="1" applyBorder="1" applyAlignment="1">
      <alignment vertical="top"/>
    </xf>
    <xf numFmtId="166" fontId="12" fillId="2" borderId="67" xfId="0" applyNumberFormat="1" applyFont="1" applyFill="1" applyBorder="1" applyAlignment="1">
      <alignment vertical="top"/>
    </xf>
    <xf numFmtId="0" fontId="12" fillId="2" borderId="54" xfId="0" applyFont="1" applyFill="1" applyBorder="1" applyAlignment="1">
      <alignment horizontal="center" vertical="top"/>
    </xf>
    <xf numFmtId="0" fontId="14" fillId="0" borderId="3" xfId="0" applyFont="1" applyBorder="1" applyAlignment="1">
      <alignment vertical="top"/>
    </xf>
    <xf numFmtId="166" fontId="11" fillId="2" borderId="3" xfId="0" applyNumberFormat="1" applyFont="1" applyFill="1" applyBorder="1" applyAlignment="1">
      <alignment vertical="top"/>
    </xf>
    <xf numFmtId="0" fontId="9" fillId="12" borderId="29" xfId="0" applyFont="1" applyFill="1" applyBorder="1" applyAlignment="1">
      <alignment horizontal="center" vertical="top"/>
    </xf>
    <xf numFmtId="44" fontId="2" fillId="0" borderId="29" xfId="0" applyNumberFormat="1" applyFont="1" applyBorder="1" applyAlignment="1">
      <alignment vertical="top"/>
    </xf>
    <xf numFmtId="166" fontId="11" fillId="2" borderId="3" xfId="0" applyNumberFormat="1" applyFont="1" applyFill="1" applyBorder="1" applyAlignment="1">
      <alignment horizontal="right" vertical="top"/>
    </xf>
    <xf numFmtId="166" fontId="11" fillId="2" borderId="53" xfId="0" applyNumberFormat="1" applyFont="1" applyFill="1" applyBorder="1" applyAlignment="1">
      <alignment vertical="top"/>
    </xf>
    <xf numFmtId="0" fontId="9" fillId="13" borderId="29" xfId="0" applyFont="1" applyFill="1" applyBorder="1" applyAlignment="1">
      <alignment horizontal="center" vertical="top"/>
    </xf>
    <xf numFmtId="44" fontId="2" fillId="0" borderId="29" xfId="0" applyNumberFormat="1" applyFont="1" applyBorder="1" applyAlignment="1">
      <alignment horizontal="right" vertical="top"/>
    </xf>
    <xf numFmtId="44" fontId="2" fillId="0" borderId="71" xfId="0" applyNumberFormat="1" applyFont="1" applyBorder="1" applyAlignment="1">
      <alignment vertical="top"/>
    </xf>
    <xf numFmtId="44" fontId="13" fillId="0" borderId="71" xfId="0" applyNumberFormat="1" applyFont="1" applyBorder="1" applyAlignment="1">
      <alignment horizontal="left" vertical="top"/>
    </xf>
    <xf numFmtId="166" fontId="13" fillId="0" borderId="71" xfId="0" applyNumberFormat="1" applyFont="1" applyBorder="1" applyAlignment="1">
      <alignment horizontal="left" vertical="top"/>
    </xf>
    <xf numFmtId="0" fontId="9" fillId="14" borderId="62" xfId="0" applyFont="1" applyFill="1" applyBorder="1" applyAlignment="1">
      <alignment vertical="top"/>
    </xf>
    <xf numFmtId="0" fontId="9" fillId="14" borderId="29" xfId="0" applyFont="1" applyFill="1" applyBorder="1" applyAlignment="1">
      <alignment horizontal="center" vertical="top"/>
    </xf>
    <xf numFmtId="44" fontId="13" fillId="0" borderId="29" xfId="0" applyNumberFormat="1" applyFont="1" applyBorder="1" applyAlignment="1">
      <alignment vertical="top"/>
    </xf>
    <xf numFmtId="44" fontId="17" fillId="0" borderId="0" xfId="0" applyNumberFormat="1" applyFont="1" applyAlignment="1">
      <alignment vertical="top"/>
    </xf>
    <xf numFmtId="0" fontId="11" fillId="2" borderId="3" xfId="0" applyFont="1" applyFill="1" applyBorder="1" applyAlignment="1">
      <alignment horizontal="left" vertical="top"/>
    </xf>
    <xf numFmtId="0" fontId="11" fillId="2" borderId="3" xfId="0" applyFont="1" applyFill="1" applyBorder="1" applyAlignment="1">
      <alignment horizontal="right" vertical="top"/>
    </xf>
    <xf numFmtId="0" fontId="9" fillId="15" borderId="29" xfId="0" applyFont="1" applyFill="1" applyBorder="1" applyAlignment="1">
      <alignment horizontal="center" vertical="top"/>
    </xf>
    <xf numFmtId="0" fontId="2" fillId="0" borderId="51" xfId="0" applyFont="1" applyBorder="1" applyAlignment="1">
      <alignment vertical="top"/>
    </xf>
    <xf numFmtId="0" fontId="12" fillId="11" borderId="75" xfId="0" applyFont="1" applyFill="1" applyBorder="1" applyAlignment="1">
      <alignment vertical="top"/>
    </xf>
    <xf numFmtId="0" fontId="8" fillId="2" borderId="3" xfId="0" applyFont="1" applyFill="1" applyBorder="1" applyAlignment="1">
      <alignment vertical="top"/>
    </xf>
    <xf numFmtId="0" fontId="8" fillId="2" borderId="53" xfId="0" applyFont="1" applyFill="1" applyBorder="1" applyAlignment="1">
      <alignment vertical="top"/>
    </xf>
    <xf numFmtId="0" fontId="11" fillId="2" borderId="60" xfId="0" applyFont="1" applyFill="1" applyBorder="1" applyAlignment="1">
      <alignment vertical="top"/>
    </xf>
    <xf numFmtId="166" fontId="8" fillId="2" borderId="67" xfId="0" applyNumberFormat="1" applyFont="1" applyFill="1" applyBorder="1" applyAlignment="1">
      <alignment vertical="top"/>
    </xf>
    <xf numFmtId="0" fontId="8" fillId="2" borderId="54" xfId="0" applyFont="1" applyFill="1" applyBorder="1" applyAlignment="1">
      <alignment horizontal="center" vertical="top"/>
    </xf>
    <xf numFmtId="0" fontId="18" fillId="0" borderId="3" xfId="0" applyFont="1" applyBorder="1" applyAlignment="1">
      <alignment vertical="top"/>
    </xf>
    <xf numFmtId="0" fontId="12" fillId="16" borderId="62" xfId="0" applyFont="1" applyFill="1" applyBorder="1" applyAlignment="1">
      <alignment vertical="top"/>
    </xf>
    <xf numFmtId="0" fontId="12" fillId="16" borderId="76" xfId="0" applyFont="1" applyFill="1" applyBorder="1" applyAlignment="1">
      <alignment vertical="top"/>
    </xf>
    <xf numFmtId="0" fontId="12" fillId="16" borderId="63" xfId="0" applyFont="1" applyFill="1" applyBorder="1" applyAlignment="1">
      <alignment vertical="top"/>
    </xf>
    <xf numFmtId="0" fontId="12" fillId="16" borderId="76" xfId="0" applyFont="1" applyFill="1" applyBorder="1" applyAlignment="1">
      <alignment horizontal="right" vertical="top"/>
    </xf>
    <xf numFmtId="44" fontId="12" fillId="16" borderId="77" xfId="0" applyNumberFormat="1" applyFont="1" applyFill="1" applyBorder="1" applyAlignment="1">
      <alignment vertical="top"/>
    </xf>
    <xf numFmtId="166" fontId="12" fillId="2" borderId="3" xfId="0" applyNumberFormat="1" applyFont="1" applyFill="1" applyBorder="1" applyAlignment="1">
      <alignment vertical="top"/>
    </xf>
    <xf numFmtId="0" fontId="12" fillId="17" borderId="75" xfId="0" applyFont="1" applyFill="1" applyBorder="1" applyAlignment="1">
      <alignment horizontal="center" vertical="top"/>
    </xf>
    <xf numFmtId="0" fontId="12" fillId="17" borderId="78" xfId="0" applyFont="1" applyFill="1" applyBorder="1" applyAlignment="1">
      <alignment vertical="top"/>
    </xf>
    <xf numFmtId="0" fontId="12" fillId="17" borderId="65" xfId="0" applyFont="1" applyFill="1" applyBorder="1" applyAlignment="1">
      <alignment horizontal="right" vertical="top"/>
    </xf>
    <xf numFmtId="44" fontId="12" fillId="17" borderId="77" xfId="0" applyNumberFormat="1" applyFont="1" applyFill="1" applyBorder="1" applyAlignment="1">
      <alignment vertical="top"/>
    </xf>
    <xf numFmtId="0" fontId="9" fillId="18" borderId="29" xfId="0" applyFont="1" applyFill="1" applyBorder="1" applyAlignment="1">
      <alignment horizontal="center" vertical="top"/>
    </xf>
    <xf numFmtId="0" fontId="14" fillId="2" borderId="61" xfId="0" applyFont="1" applyFill="1" applyBorder="1" applyAlignment="1">
      <alignment vertical="top"/>
    </xf>
    <xf numFmtId="0" fontId="14" fillId="19" borderId="62" xfId="0" applyFont="1" applyFill="1" applyBorder="1" applyAlignment="1">
      <alignment vertical="top"/>
    </xf>
    <xf numFmtId="0" fontId="12" fillId="19" borderId="63" xfId="0" applyFont="1" applyFill="1" applyBorder="1" applyAlignment="1">
      <alignment vertical="top"/>
    </xf>
    <xf numFmtId="0" fontId="12" fillId="19" borderId="76" xfId="0" applyFont="1" applyFill="1" applyBorder="1" applyAlignment="1">
      <alignment horizontal="right" vertical="top"/>
    </xf>
    <xf numFmtId="44" fontId="12" fillId="19" borderId="79" xfId="0" applyNumberFormat="1" applyFont="1" applyFill="1" applyBorder="1" applyAlignment="1">
      <alignment vertical="top"/>
    </xf>
    <xf numFmtId="0" fontId="2" fillId="0" borderId="80" xfId="0" applyFont="1" applyBorder="1" applyAlignment="1">
      <alignment vertical="top"/>
    </xf>
    <xf numFmtId="0" fontId="11" fillId="14" borderId="29" xfId="0" applyFont="1" applyFill="1" applyBorder="1" applyAlignment="1">
      <alignment horizontal="center" vertical="top"/>
    </xf>
    <xf numFmtId="0" fontId="11" fillId="0" borderId="51" xfId="0" applyFont="1" applyBorder="1" applyAlignment="1">
      <alignment horizontal="right" vertical="top"/>
    </xf>
    <xf numFmtId="0" fontId="2" fillId="0" borderId="29" xfId="0" applyFont="1" applyBorder="1" applyAlignment="1">
      <alignment vertical="top"/>
    </xf>
    <xf numFmtId="167" fontId="2" fillId="0" borderId="29" xfId="0" applyNumberFormat="1" applyFont="1" applyBorder="1" applyAlignment="1">
      <alignment horizontal="left" vertical="top"/>
    </xf>
    <xf numFmtId="0" fontId="11" fillId="0" borderId="0" xfId="0" applyFont="1"/>
    <xf numFmtId="44" fontId="2" fillId="0" borderId="29" xfId="0" applyNumberFormat="1" applyFont="1" applyBorder="1"/>
    <xf numFmtId="0" fontId="2" fillId="0" borderId="29" xfId="0" applyFont="1" applyBorder="1" applyAlignment="1">
      <alignment horizontal="center"/>
    </xf>
    <xf numFmtId="0" fontId="2" fillId="0" borderId="29" xfId="0" applyFont="1" applyBorder="1"/>
    <xf numFmtId="0" fontId="11" fillId="0" borderId="29" xfId="0" applyFont="1" applyBorder="1" applyAlignment="1">
      <alignment horizontal="center"/>
    </xf>
    <xf numFmtId="0" fontId="11" fillId="0" borderId="29" xfId="0" applyFont="1" applyBorder="1"/>
    <xf numFmtId="44" fontId="11" fillId="0" borderId="29" xfId="0" applyNumberFormat="1" applyFont="1" applyBorder="1"/>
    <xf numFmtId="0" fontId="2" fillId="0" borderId="29" xfId="0" quotePrefix="1" applyFont="1" applyBorder="1" applyAlignment="1">
      <alignment horizontal="center"/>
    </xf>
    <xf numFmtId="44" fontId="2" fillId="0" borderId="0" xfId="0" applyNumberFormat="1" applyFont="1"/>
    <xf numFmtId="0" fontId="11" fillId="0" borderId="0" xfId="0" applyFont="1" applyAlignment="1">
      <alignment horizontal="center"/>
    </xf>
    <xf numFmtId="0" fontId="11" fillId="0" borderId="29" xfId="0" quotePrefix="1" applyFont="1" applyBorder="1" applyAlignment="1">
      <alignment horizontal="center"/>
    </xf>
    <xf numFmtId="0" fontId="8" fillId="0" borderId="0" xfId="0" applyFont="1"/>
    <xf numFmtId="0" fontId="18" fillId="0" borderId="0" xfId="0" applyFont="1"/>
    <xf numFmtId="166" fontId="20" fillId="20" borderId="1" xfId="0" applyNumberFormat="1" applyFont="1" applyFill="1" applyBorder="1" applyAlignment="1">
      <alignment horizontal="center" vertical="center"/>
    </xf>
    <xf numFmtId="0" fontId="21" fillId="0" borderId="0" xfId="0" applyFont="1" applyAlignment="1">
      <alignment horizontal="center" vertical="center"/>
    </xf>
    <xf numFmtId="7" fontId="22" fillId="20" borderId="1" xfId="0" applyNumberFormat="1" applyFont="1" applyFill="1" applyBorder="1" applyAlignment="1">
      <alignment horizontal="center" vertical="center"/>
    </xf>
    <xf numFmtId="0" fontId="9" fillId="0" borderId="0" xfId="0" applyFont="1"/>
    <xf numFmtId="166" fontId="2" fillId="0" borderId="0" xfId="0" applyNumberFormat="1" applyFont="1"/>
    <xf numFmtId="7" fontId="2" fillId="0" borderId="0" xfId="0" applyNumberFormat="1" applyFont="1"/>
    <xf numFmtId="0" fontId="2" fillId="0" borderId="0" xfId="0" applyFont="1"/>
    <xf numFmtId="0" fontId="11" fillId="0" borderId="0" xfId="0" applyFont="1" applyAlignment="1">
      <alignment horizontal="right"/>
    </xf>
    <xf numFmtId="0" fontId="2" fillId="0" borderId="73" xfId="0" applyFont="1" applyBorder="1"/>
    <xf numFmtId="0" fontId="2" fillId="4" borderId="63" xfId="0" applyFont="1" applyFill="1" applyBorder="1"/>
    <xf numFmtId="0" fontId="2" fillId="4" borderId="76" xfId="0" applyFont="1" applyFill="1" applyBorder="1"/>
    <xf numFmtId="49" fontId="2" fillId="0" borderId="29" xfId="0" applyNumberFormat="1" applyFont="1" applyBorder="1" applyAlignment="1">
      <alignment horizontal="center"/>
    </xf>
    <xf numFmtId="44" fontId="2" fillId="4" borderId="29" xfId="0" applyNumberFormat="1" applyFont="1" applyFill="1" applyBorder="1"/>
    <xf numFmtId="44" fontId="2" fillId="0" borderId="89" xfId="0" applyNumberFormat="1" applyFont="1" applyBorder="1"/>
    <xf numFmtId="49" fontId="11" fillId="4" borderId="29" xfId="0" applyNumberFormat="1" applyFont="1" applyFill="1" applyBorder="1" applyAlignment="1">
      <alignment horizontal="center"/>
    </xf>
    <xf numFmtId="0" fontId="11" fillId="4" borderId="62" xfId="0" applyFont="1" applyFill="1" applyBorder="1"/>
    <xf numFmtId="44" fontId="11" fillId="4" borderId="10" xfId="0" applyNumberFormat="1" applyFont="1" applyFill="1" applyBorder="1"/>
    <xf numFmtId="0" fontId="2" fillId="21" borderId="90" xfId="0" applyFont="1" applyFill="1" applyBorder="1"/>
    <xf numFmtId="0" fontId="2" fillId="21" borderId="1" xfId="0" applyFont="1" applyFill="1" applyBorder="1"/>
    <xf numFmtId="44" fontId="2" fillId="21" borderId="1" xfId="0" applyNumberFormat="1" applyFont="1" applyFill="1" applyBorder="1"/>
    <xf numFmtId="44" fontId="2" fillId="21" borderId="91" xfId="0" applyNumberFormat="1" applyFont="1" applyFill="1" applyBorder="1"/>
    <xf numFmtId="44" fontId="11" fillId="8" borderId="63" xfId="0" applyNumberFormat="1" applyFont="1" applyFill="1" applyBorder="1"/>
    <xf numFmtId="44" fontId="11" fillId="8" borderId="76" xfId="0" applyNumberFormat="1" applyFont="1" applyFill="1" applyBorder="1"/>
    <xf numFmtId="49" fontId="11" fillId="8" borderId="29" xfId="0" applyNumberFormat="1" applyFont="1" applyFill="1" applyBorder="1" applyAlignment="1">
      <alignment horizontal="center"/>
    </xf>
    <xf numFmtId="0" fontId="11" fillId="8" borderId="62" xfId="0" applyFont="1" applyFill="1" applyBorder="1"/>
    <xf numFmtId="44" fontId="11" fillId="8" borderId="10" xfId="0" applyNumberFormat="1" applyFont="1" applyFill="1" applyBorder="1"/>
    <xf numFmtId="49" fontId="11" fillId="0" borderId="83" xfId="0" applyNumberFormat="1" applyFont="1" applyBorder="1" applyAlignment="1">
      <alignment horizontal="center"/>
    </xf>
    <xf numFmtId="44" fontId="11" fillId="0" borderId="10" xfId="0" applyNumberFormat="1" applyFont="1" applyBorder="1"/>
    <xf numFmtId="44" fontId="2" fillId="0" borderId="10" xfId="0" applyNumberFormat="1" applyFont="1" applyBorder="1"/>
    <xf numFmtId="49" fontId="11" fillId="4" borderId="92" xfId="0" applyNumberFormat="1" applyFont="1" applyFill="1" applyBorder="1" applyAlignment="1">
      <alignment horizontal="center"/>
    </xf>
    <xf numFmtId="0" fontId="11" fillId="4" borderId="93" xfId="0" applyFont="1" applyFill="1" applyBorder="1"/>
    <xf numFmtId="44" fontId="11" fillId="4" borderId="94" xfId="0" applyNumberFormat="1" applyFont="1" applyFill="1" applyBorder="1"/>
    <xf numFmtId="0" fontId="11" fillId="8" borderId="62" xfId="0" applyFont="1" applyFill="1" applyBorder="1" applyAlignment="1">
      <alignment horizontal="center"/>
    </xf>
    <xf numFmtId="0" fontId="11" fillId="8" borderId="63" xfId="0" applyFont="1" applyFill="1" applyBorder="1"/>
    <xf numFmtId="44" fontId="11" fillId="8" borderId="29" xfId="0" applyNumberFormat="1" applyFont="1" applyFill="1" applyBorder="1"/>
    <xf numFmtId="0" fontId="11" fillId="4" borderId="62" xfId="0" applyFont="1" applyFill="1" applyBorder="1" applyAlignment="1">
      <alignment horizontal="center"/>
    </xf>
    <xf numFmtId="0" fontId="11" fillId="4" borderId="63" xfId="0" applyFont="1" applyFill="1" applyBorder="1"/>
    <xf numFmtId="44" fontId="11" fillId="4" borderId="76" xfId="0" applyNumberFormat="1" applyFont="1" applyFill="1" applyBorder="1"/>
    <xf numFmtId="44" fontId="11" fillId="4" borderId="29" xfId="0" applyNumberFormat="1" applyFont="1" applyFill="1" applyBorder="1"/>
    <xf numFmtId="0" fontId="2" fillId="0" borderId="0" xfId="0" applyFont="1" applyAlignment="1">
      <alignment vertical="top"/>
    </xf>
    <xf numFmtId="0" fontId="2" fillId="0" borderId="0" xfId="0" applyFont="1" applyAlignment="1">
      <alignment vertical="top" wrapText="1"/>
    </xf>
    <xf numFmtId="14" fontId="2" fillId="0" borderId="0" xfId="0" applyNumberFormat="1" applyFont="1" applyAlignment="1">
      <alignment vertical="top" wrapText="1"/>
    </xf>
    <xf numFmtId="0" fontId="24" fillId="0" borderId="0" xfId="0" applyFont="1"/>
    <xf numFmtId="0" fontId="16" fillId="0" borderId="0" xfId="0" applyFont="1"/>
    <xf numFmtId="0" fontId="2" fillId="2" borderId="4" xfId="0" applyFont="1" applyFill="1" applyBorder="1" applyAlignment="1">
      <alignment horizontal="left"/>
    </xf>
    <xf numFmtId="0" fontId="3" fillId="0" borderId="5" xfId="0" applyFont="1" applyBorder="1"/>
    <xf numFmtId="0" fontId="4" fillId="2" borderId="4" xfId="0" applyFont="1" applyFill="1" applyBorder="1" applyAlignment="1">
      <alignment horizontal="left"/>
    </xf>
    <xf numFmtId="0" fontId="2" fillId="2" borderId="7" xfId="0" applyFont="1" applyFill="1" applyBorder="1" applyAlignment="1">
      <alignment horizontal="left"/>
    </xf>
    <xf numFmtId="0" fontId="3" fillId="0" borderId="8" xfId="0" applyFont="1" applyBorder="1"/>
    <xf numFmtId="0" fontId="3" fillId="0" borderId="9" xfId="0" applyFont="1" applyBorder="1"/>
    <xf numFmtId="0" fontId="2" fillId="3" borderId="7" xfId="0" applyFont="1" applyFill="1" applyBorder="1"/>
    <xf numFmtId="164" fontId="2" fillId="3" borderId="7" xfId="0" applyNumberFormat="1" applyFont="1" applyFill="1" applyBorder="1"/>
    <xf numFmtId="165" fontId="2" fillId="3" borderId="7" xfId="0" applyNumberFormat="1" applyFont="1" applyFill="1" applyBorder="1"/>
    <xf numFmtId="0" fontId="6" fillId="2" borderId="4" xfId="0" applyFont="1" applyFill="1" applyBorder="1" applyAlignment="1">
      <alignment horizontal="left" wrapText="1"/>
    </xf>
    <xf numFmtId="165" fontId="2" fillId="2" borderId="7" xfId="0" applyNumberFormat="1" applyFont="1" applyFill="1" applyBorder="1" applyAlignment="1">
      <alignment horizontal="left"/>
    </xf>
    <xf numFmtId="0" fontId="2" fillId="2" borderId="13" xfId="0" applyFont="1" applyFill="1" applyBorder="1" applyAlignment="1">
      <alignment horizontal="left" vertical="top" wrapText="1"/>
    </xf>
    <xf numFmtId="0" fontId="3" fillId="0" borderId="14" xfId="0" applyFont="1" applyBorder="1"/>
    <xf numFmtId="0" fontId="3" fillId="0" borderId="15" xfId="0" applyFont="1" applyBorder="1"/>
    <xf numFmtId="0" fontId="0" fillId="0" borderId="0" xfId="0"/>
    <xf numFmtId="0" fontId="7" fillId="0" borderId="16" xfId="0" applyFont="1" applyBorder="1"/>
    <xf numFmtId="0" fontId="3" fillId="0" borderId="17" xfId="0" applyFont="1" applyBorder="1"/>
    <xf numFmtId="0" fontId="3" fillId="0" borderId="18" xfId="0" applyFont="1" applyBorder="1"/>
    <xf numFmtId="0" fontId="7" fillId="0" borderId="19" xfId="0" applyFont="1" applyBorder="1"/>
    <xf numFmtId="0" fontId="3" fillId="0" borderId="19" xfId="0" applyFont="1" applyBorder="1"/>
    <xf numFmtId="0" fontId="3" fillId="0" borderId="20" xfId="0" applyFont="1" applyBorder="1"/>
    <xf numFmtId="0" fontId="8" fillId="4" borderId="21" xfId="0" applyFont="1" applyFill="1" applyBorder="1" applyAlignment="1">
      <alignment horizontal="left"/>
    </xf>
    <xf numFmtId="0" fontId="3" fillId="0" borderId="22" xfId="0" applyFont="1" applyBorder="1"/>
    <xf numFmtId="0" fontId="3" fillId="0" borderId="23" xfId="0" applyFont="1" applyBorder="1"/>
    <xf numFmtId="0" fontId="2" fillId="5" borderId="24" xfId="0" applyFont="1" applyFill="1" applyBorder="1" applyAlignment="1">
      <alignment horizontal="left"/>
    </xf>
    <xf numFmtId="0" fontId="3" fillId="0" borderId="25" xfId="0" applyFont="1" applyBorder="1"/>
    <xf numFmtId="0" fontId="3" fillId="0" borderId="26" xfId="0" applyFont="1" applyBorder="1"/>
    <xf numFmtId="0" fontId="9" fillId="5" borderId="27" xfId="0" applyFont="1" applyFill="1" applyBorder="1" applyAlignment="1">
      <alignment horizontal="left"/>
    </xf>
    <xf numFmtId="0" fontId="3" fillId="0" borderId="28" xfId="0" applyFont="1" applyBorder="1"/>
    <xf numFmtId="0" fontId="2" fillId="5" borderId="30" xfId="0" applyFont="1" applyFill="1" applyBorder="1" applyAlignment="1">
      <alignment horizontal="center"/>
    </xf>
    <xf numFmtId="0" fontId="3" fillId="0" borderId="31" xfId="0" applyFont="1" applyBorder="1"/>
    <xf numFmtId="0" fontId="11" fillId="5" borderId="27" xfId="0" applyFont="1" applyFill="1" applyBorder="1" applyAlignment="1">
      <alignment horizontal="left"/>
    </xf>
    <xf numFmtId="0" fontId="3" fillId="0" borderId="32" xfId="0" applyFont="1" applyBorder="1"/>
    <xf numFmtId="0" fontId="11" fillId="5" borderId="34" xfId="0" applyFont="1" applyFill="1" applyBorder="1" applyAlignment="1">
      <alignment horizontal="right"/>
    </xf>
    <xf numFmtId="0" fontId="3" fillId="0" borderId="35" xfId="0" applyFont="1" applyBorder="1"/>
    <xf numFmtId="0" fontId="3" fillId="0" borderId="36" xfId="0" applyFont="1" applyBorder="1"/>
    <xf numFmtId="0" fontId="2" fillId="5" borderId="38" xfId="0" applyFont="1" applyFill="1" applyBorder="1" applyAlignment="1">
      <alignment horizontal="center"/>
    </xf>
    <xf numFmtId="0" fontId="3" fillId="0" borderId="39" xfId="0" applyFont="1" applyBorder="1"/>
    <xf numFmtId="0" fontId="3" fillId="0" borderId="40" xfId="0" applyFont="1" applyBorder="1"/>
    <xf numFmtId="0" fontId="2" fillId="2" borderId="41" xfId="0" applyFont="1" applyFill="1" applyBorder="1" applyAlignment="1">
      <alignment horizontal="left" vertical="top" wrapText="1"/>
    </xf>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2" fillId="6" borderId="47" xfId="0" applyFont="1" applyFill="1" applyBorder="1" applyAlignment="1">
      <alignment horizontal="center"/>
    </xf>
    <xf numFmtId="0" fontId="3" fillId="0" borderId="48" xfId="0" applyFont="1" applyBorder="1"/>
    <xf numFmtId="0" fontId="3" fillId="0" borderId="49" xfId="0" applyFont="1" applyBorder="1"/>
    <xf numFmtId="0" fontId="9" fillId="5" borderId="24" xfId="0" applyFont="1" applyFill="1" applyBorder="1" applyAlignment="1">
      <alignment horizontal="center"/>
    </xf>
    <xf numFmtId="0" fontId="2" fillId="0" borderId="41" xfId="0" applyFont="1" applyBorder="1" applyAlignment="1">
      <alignment horizontal="left" vertical="top" wrapText="1"/>
    </xf>
    <xf numFmtId="0" fontId="2" fillId="0" borderId="16" xfId="0" applyFont="1" applyBorder="1" applyAlignment="1">
      <alignment horizontal="left" vertical="top" wrapText="1"/>
    </xf>
    <xf numFmtId="0" fontId="9" fillId="13" borderId="16" xfId="0" applyFont="1" applyFill="1" applyBorder="1" applyAlignment="1">
      <alignment vertical="top"/>
    </xf>
    <xf numFmtId="0" fontId="11" fillId="4" borderId="16" xfId="0" applyFont="1" applyFill="1" applyBorder="1" applyAlignment="1">
      <alignment horizontal="left" vertical="top"/>
    </xf>
    <xf numFmtId="0" fontId="2" fillId="0" borderId="16" xfId="0" applyFont="1" applyBorder="1" applyAlignment="1">
      <alignment vertical="top" wrapText="1"/>
    </xf>
    <xf numFmtId="0" fontId="15" fillId="14" borderId="72" xfId="0" applyFont="1" applyFill="1" applyBorder="1" applyAlignment="1">
      <alignment vertical="top"/>
    </xf>
    <xf numFmtId="0" fontId="16" fillId="0" borderId="16" xfId="0" applyFont="1" applyBorder="1"/>
    <xf numFmtId="166" fontId="17" fillId="0" borderId="73" xfId="0" applyNumberFormat="1" applyFont="1" applyBorder="1" applyAlignment="1">
      <alignment horizontal="left" vertical="top" wrapText="1"/>
    </xf>
    <xf numFmtId="0" fontId="3" fillId="0" borderId="73" xfId="0" applyFont="1" applyBorder="1"/>
    <xf numFmtId="0" fontId="3" fillId="0" borderId="74" xfId="0" applyFont="1" applyBorder="1"/>
    <xf numFmtId="0" fontId="9" fillId="15" borderId="16" xfId="0" applyFont="1" applyFill="1" applyBorder="1" applyAlignment="1">
      <alignment vertical="top"/>
    </xf>
    <xf numFmtId="0" fontId="2" fillId="0" borderId="51" xfId="0" applyFont="1" applyBorder="1" applyAlignment="1">
      <alignment vertical="top"/>
    </xf>
    <xf numFmtId="0" fontId="3" fillId="0" borderId="52" xfId="0" applyFont="1" applyBorder="1"/>
    <xf numFmtId="0" fontId="3" fillId="0" borderId="2" xfId="0" applyFont="1" applyBorder="1"/>
    <xf numFmtId="0" fontId="9" fillId="18" borderId="16" xfId="0" applyFont="1" applyFill="1" applyBorder="1" applyAlignment="1">
      <alignment vertical="top"/>
    </xf>
    <xf numFmtId="0" fontId="2" fillId="0" borderId="16" xfId="0" applyFont="1" applyBorder="1" applyAlignment="1">
      <alignment horizontal="left" vertical="top"/>
    </xf>
    <xf numFmtId="0" fontId="11" fillId="14" borderId="16" xfId="0" applyFont="1" applyFill="1" applyBorder="1" applyAlignment="1">
      <alignment horizontal="center" vertical="top"/>
    </xf>
    <xf numFmtId="14" fontId="2" fillId="0" borderId="81" xfId="0" applyNumberFormat="1" applyFont="1" applyBorder="1" applyAlignment="1">
      <alignment horizontal="left" vertical="top" wrapText="1"/>
    </xf>
    <xf numFmtId="0" fontId="3" fillId="0" borderId="82" xfId="0" applyFont="1" applyBorder="1"/>
    <xf numFmtId="0" fontId="3" fillId="0" borderId="83" xfId="0" applyFont="1" applyBorder="1"/>
    <xf numFmtId="0" fontId="3" fillId="0" borderId="84" xfId="0" applyFont="1" applyBorder="1"/>
    <xf numFmtId="0" fontId="3" fillId="0" borderId="85" xfId="0" applyFont="1" applyBorder="1"/>
    <xf numFmtId="44" fontId="8" fillId="2" borderId="7" xfId="0" applyNumberFormat="1" applyFont="1" applyFill="1" applyBorder="1" applyAlignment="1">
      <alignment horizontal="left" vertical="top"/>
    </xf>
    <xf numFmtId="0" fontId="8" fillId="8" borderId="51" xfId="0" applyFont="1" applyFill="1" applyBorder="1" applyAlignment="1">
      <alignment vertical="top"/>
    </xf>
    <xf numFmtId="0" fontId="2" fillId="2" borderId="51" xfId="0" applyFont="1" applyFill="1" applyBorder="1" applyAlignment="1">
      <alignment vertical="top"/>
    </xf>
    <xf numFmtId="0" fontId="3" fillId="0" borderId="55" xfId="0" applyFont="1" applyBorder="1"/>
    <xf numFmtId="0" fontId="12" fillId="9" borderId="56" xfId="0" applyFont="1" applyFill="1" applyBorder="1" applyAlignment="1">
      <alignment vertical="top"/>
    </xf>
    <xf numFmtId="0" fontId="3" fillId="0" borderId="57" xfId="0" applyFont="1" applyBorder="1"/>
    <xf numFmtId="0" fontId="9" fillId="10" borderId="16" xfId="0" applyFont="1" applyFill="1" applyBorder="1" applyAlignment="1">
      <alignment vertical="top"/>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2" fillId="9" borderId="21" xfId="0" applyFont="1" applyFill="1" applyBorder="1" applyAlignment="1">
      <alignment vertical="top"/>
    </xf>
    <xf numFmtId="0" fontId="9" fillId="12" borderId="16" xfId="0" applyFont="1" applyFill="1" applyBorder="1" applyAlignment="1">
      <alignment vertical="top"/>
    </xf>
    <xf numFmtId="0" fontId="2" fillId="0" borderId="68" xfId="0" applyFont="1" applyBorder="1" applyAlignment="1">
      <alignment vertical="top"/>
    </xf>
    <xf numFmtId="0" fontId="3" fillId="0" borderId="69" xfId="0" applyFont="1" applyBorder="1"/>
    <xf numFmtId="0" fontId="3" fillId="0" borderId="70" xfId="0" applyFont="1" applyBorder="1"/>
    <xf numFmtId="0" fontId="8" fillId="11" borderId="4" xfId="0" applyFont="1" applyFill="1" applyBorder="1" applyAlignment="1">
      <alignment horizontal="center"/>
    </xf>
    <xf numFmtId="0" fontId="11" fillId="0" borderId="0" xfId="0" applyFont="1" applyAlignment="1">
      <alignment horizontal="left"/>
    </xf>
    <xf numFmtId="0" fontId="11" fillId="0" borderId="81" xfId="0" applyFont="1" applyBorder="1" applyAlignment="1">
      <alignment horizontal="left"/>
    </xf>
    <xf numFmtId="0" fontId="19" fillId="0" borderId="86" xfId="0" applyFont="1" applyBorder="1" applyAlignment="1">
      <alignment horizontal="center"/>
    </xf>
    <xf numFmtId="0" fontId="3" fillId="0" borderId="87" xfId="0" applyFont="1" applyBorder="1"/>
    <xf numFmtId="0" fontId="3" fillId="0" borderId="88" xfId="0" applyFont="1" applyBorder="1"/>
    <xf numFmtId="0" fontId="12" fillId="0" borderId="0" xfId="0" applyFont="1" applyAlignment="1">
      <alignment horizontal="center"/>
    </xf>
    <xf numFmtId="0" fontId="23" fillId="0" borderId="0" xfId="0" applyFont="1" applyAlignment="1">
      <alignment horizontal="center"/>
    </xf>
    <xf numFmtId="0" fontId="2" fillId="0" borderId="0" xfId="0" applyFont="1"/>
    <xf numFmtId="0" fontId="2" fillId="0" borderId="73" xfId="0" applyFont="1" applyBorder="1" applyAlignment="1">
      <alignment horizontal="left" vertical="top" wrapText="1"/>
    </xf>
    <xf numFmtId="0" fontId="2" fillId="0" borderId="95" xfId="0" applyFont="1" applyBorder="1"/>
    <xf numFmtId="0" fontId="3" fillId="0" borderId="95" xfId="0" applyFont="1" applyBorder="1"/>
    <xf numFmtId="0" fontId="9" fillId="0" borderId="0" xfId="0" applyFont="1"/>
    <xf numFmtId="0" fontId="24" fillId="0" borderId="0" xfId="0" applyFont="1"/>
    <xf numFmtId="0" fontId="11" fillId="0" borderId="73" xfId="0" applyFont="1" applyBorder="1" applyAlignment="1">
      <alignment horizontal="left"/>
    </xf>
    <xf numFmtId="0" fontId="11" fillId="4" borderId="16" xfId="0" applyFont="1" applyFill="1" applyBorder="1"/>
    <xf numFmtId="0" fontId="11" fillId="8" borderId="16" xfId="0" applyFont="1" applyFill="1" applyBorder="1"/>
    <xf numFmtId="0" fontId="2" fillId="0" borderId="81" xfId="0" applyFont="1" applyBorder="1" applyAlignment="1">
      <alignment horizontal="left" vertical="top" wrapText="1"/>
    </xf>
    <xf numFmtId="0" fontId="2" fillId="0" borderId="0" xfId="0" applyFont="1" applyAlignment="1">
      <alignment horizontal="left" vertical="top" wrapText="1"/>
    </xf>
    <xf numFmtId="14" fontId="2" fillId="0" borderId="73" xfId="0" applyNumberFormat="1" applyFont="1" applyBorder="1" applyAlignment="1">
      <alignment horizontal="left" vertical="top" wrapText="1"/>
    </xf>
  </cellXfs>
  <cellStyles count="1">
    <cellStyle name="Normal" xfId="0" builtinId="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E8E8E8"/>
          <bgColor rgb="FFE8E8E8"/>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
      <font>
        <b/>
        <color rgb="FFFF0000"/>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faa.gov/data_research/aviation/aerospace_forecasts/unmanned_aircraft_system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35"/>
  <cols>
    <col min="1" max="1" width="4.453125" customWidth="1"/>
    <col min="2" max="2" width="6.26953125" customWidth="1"/>
    <col min="3" max="3" width="9.54296875" customWidth="1"/>
    <col min="4" max="4" width="10.453125" customWidth="1"/>
    <col min="5" max="5" width="6.81640625" customWidth="1"/>
    <col min="6" max="6" width="8.81640625" customWidth="1"/>
    <col min="7" max="8" width="11.08984375" customWidth="1"/>
    <col min="9" max="9" width="10.54296875" customWidth="1"/>
    <col min="10" max="26" width="9.08984375" customWidth="1"/>
  </cols>
  <sheetData>
    <row r="1" spans="1:26" ht="21" x14ac:dyDescent="0.5">
      <c r="A1" s="1" t="s">
        <v>0</v>
      </c>
      <c r="B1" s="1"/>
      <c r="C1" s="1"/>
      <c r="D1" s="2"/>
      <c r="E1" s="3"/>
      <c r="F1" s="3"/>
      <c r="G1" s="3"/>
      <c r="H1" s="3"/>
      <c r="I1" s="3"/>
      <c r="J1" s="3"/>
      <c r="K1" s="4"/>
      <c r="L1" s="5"/>
      <c r="M1" s="5"/>
      <c r="N1" s="5"/>
      <c r="O1" s="5"/>
      <c r="P1" s="5"/>
      <c r="Q1" s="5"/>
      <c r="R1" s="5"/>
      <c r="S1" s="5"/>
      <c r="T1" s="5"/>
      <c r="U1" s="5"/>
      <c r="V1" s="5"/>
      <c r="W1" s="5"/>
      <c r="X1" s="5"/>
      <c r="Y1" s="5"/>
      <c r="Z1" s="5"/>
    </row>
    <row r="2" spans="1:26" ht="14.5" x14ac:dyDescent="0.35">
      <c r="A2" s="3"/>
      <c r="B2" s="3"/>
      <c r="C2" s="3"/>
      <c r="D2" s="2"/>
      <c r="E2" s="3"/>
      <c r="F2" s="3"/>
      <c r="G2" s="3"/>
      <c r="H2" s="3"/>
      <c r="I2" s="3"/>
      <c r="J2" s="3"/>
      <c r="K2" s="4"/>
      <c r="L2" s="5"/>
      <c r="M2" s="5"/>
      <c r="N2" s="5"/>
      <c r="O2" s="5"/>
      <c r="P2" s="5"/>
      <c r="Q2" s="5"/>
      <c r="R2" s="5"/>
      <c r="S2" s="5"/>
      <c r="T2" s="5"/>
      <c r="U2" s="5"/>
      <c r="V2" s="5"/>
      <c r="W2" s="5"/>
      <c r="X2" s="5"/>
      <c r="Y2" s="5"/>
      <c r="Z2" s="5"/>
    </row>
    <row r="3" spans="1:26" ht="14.5" x14ac:dyDescent="0.35">
      <c r="A3" s="3" t="s">
        <v>1</v>
      </c>
      <c r="B3" s="3"/>
      <c r="C3" s="3"/>
      <c r="D3" s="3"/>
      <c r="E3" s="3"/>
      <c r="F3" s="3"/>
      <c r="G3" s="3"/>
      <c r="H3" s="3"/>
      <c r="I3" s="3"/>
      <c r="J3" s="3"/>
      <c r="K3" s="4"/>
      <c r="L3" s="5"/>
      <c r="M3" s="5"/>
      <c r="N3" s="5"/>
      <c r="O3" s="5"/>
      <c r="P3" s="5"/>
      <c r="Q3" s="5"/>
      <c r="R3" s="5"/>
      <c r="S3" s="5"/>
      <c r="T3" s="5"/>
      <c r="U3" s="5"/>
      <c r="V3" s="5"/>
      <c r="W3" s="5"/>
      <c r="X3" s="5"/>
      <c r="Y3" s="5"/>
      <c r="Z3" s="5"/>
    </row>
    <row r="4" spans="1:26" ht="14.5" x14ac:dyDescent="0.35">
      <c r="A4" s="3"/>
      <c r="B4" s="3"/>
      <c r="C4" s="3"/>
      <c r="D4" s="2"/>
      <c r="E4" s="3"/>
      <c r="F4" s="3"/>
      <c r="G4" s="3"/>
      <c r="H4" s="3"/>
      <c r="I4" s="3"/>
      <c r="J4" s="3"/>
      <c r="K4" s="4"/>
      <c r="L4" s="5"/>
      <c r="M4" s="5"/>
      <c r="N4" s="5"/>
      <c r="O4" s="5"/>
      <c r="P4" s="5"/>
      <c r="Q4" s="5"/>
      <c r="R4" s="5"/>
      <c r="S4" s="5"/>
      <c r="T4" s="5"/>
      <c r="U4" s="5"/>
      <c r="V4" s="5"/>
      <c r="W4" s="5"/>
      <c r="X4" s="5"/>
      <c r="Y4" s="5"/>
      <c r="Z4" s="5"/>
    </row>
    <row r="5" spans="1:26" ht="14.5" x14ac:dyDescent="0.35">
      <c r="A5" s="182" t="s">
        <v>2</v>
      </c>
      <c r="B5" s="183"/>
      <c r="C5" s="183"/>
      <c r="D5" s="183"/>
      <c r="E5" s="183"/>
      <c r="F5" s="183"/>
      <c r="G5" s="3"/>
      <c r="H5" s="3"/>
      <c r="I5" s="3"/>
      <c r="J5" s="3"/>
      <c r="K5" s="4"/>
      <c r="L5" s="5"/>
      <c r="M5" s="5"/>
      <c r="N5" s="5"/>
      <c r="O5" s="5"/>
      <c r="P5" s="5"/>
      <c r="Q5" s="5"/>
      <c r="R5" s="5"/>
      <c r="S5" s="5"/>
      <c r="T5" s="5"/>
      <c r="U5" s="5"/>
      <c r="V5" s="5"/>
      <c r="W5" s="5"/>
      <c r="X5" s="5"/>
      <c r="Y5" s="5"/>
      <c r="Z5" s="5"/>
    </row>
    <row r="6" spans="1:26" ht="14.5" x14ac:dyDescent="0.35">
      <c r="A6" s="182" t="s">
        <v>3</v>
      </c>
      <c r="B6" s="183"/>
      <c r="C6" s="183"/>
      <c r="D6" s="2"/>
      <c r="E6" s="3"/>
      <c r="F6" s="3"/>
      <c r="G6" s="3"/>
      <c r="H6" s="3"/>
      <c r="I6" s="3"/>
      <c r="J6" s="3"/>
      <c r="K6" s="4"/>
      <c r="L6" s="5"/>
      <c r="M6" s="5"/>
      <c r="N6" s="5"/>
      <c r="O6" s="5"/>
      <c r="P6" s="5"/>
      <c r="Q6" s="5"/>
      <c r="R6" s="5"/>
      <c r="S6" s="5"/>
      <c r="T6" s="5"/>
      <c r="U6" s="5"/>
      <c r="V6" s="5"/>
      <c r="W6" s="5"/>
      <c r="X6" s="5"/>
      <c r="Y6" s="5"/>
      <c r="Z6" s="5"/>
    </row>
    <row r="7" spans="1:26" ht="14.5" x14ac:dyDescent="0.35">
      <c r="A7" s="182" t="s">
        <v>4</v>
      </c>
      <c r="B7" s="183"/>
      <c r="C7" s="183"/>
      <c r="D7" s="183"/>
      <c r="E7" s="183"/>
      <c r="F7" s="3"/>
      <c r="G7" s="3"/>
      <c r="H7" s="3"/>
      <c r="I7" s="3"/>
      <c r="J7" s="3"/>
      <c r="K7" s="4"/>
      <c r="L7" s="5"/>
      <c r="M7" s="5"/>
      <c r="N7" s="5"/>
      <c r="O7" s="5"/>
      <c r="P7" s="5"/>
      <c r="Q7" s="5"/>
      <c r="R7" s="5"/>
      <c r="S7" s="5"/>
      <c r="T7" s="5"/>
      <c r="U7" s="5"/>
      <c r="V7" s="5"/>
      <c r="W7" s="5"/>
      <c r="X7" s="5"/>
      <c r="Y7" s="5"/>
      <c r="Z7" s="5"/>
    </row>
    <row r="8" spans="1:26" ht="14.5" x14ac:dyDescent="0.35">
      <c r="A8" s="3"/>
      <c r="B8" s="3"/>
      <c r="C8" s="3"/>
      <c r="D8" s="2"/>
      <c r="E8" s="3"/>
      <c r="F8" s="3"/>
      <c r="G8" s="3"/>
      <c r="H8" s="3"/>
      <c r="I8" s="3"/>
      <c r="J8" s="3"/>
      <c r="K8" s="4"/>
      <c r="L8" s="5"/>
      <c r="M8" s="5"/>
      <c r="N8" s="5"/>
      <c r="O8" s="5"/>
      <c r="P8" s="5"/>
      <c r="Q8" s="5"/>
      <c r="R8" s="5"/>
      <c r="S8" s="5"/>
      <c r="T8" s="5"/>
      <c r="U8" s="5"/>
      <c r="V8" s="5"/>
      <c r="W8" s="5"/>
      <c r="X8" s="5"/>
      <c r="Y8" s="5"/>
      <c r="Z8" s="5"/>
    </row>
    <row r="9" spans="1:26" ht="14.5" x14ac:dyDescent="0.35">
      <c r="A9" s="184" t="s">
        <v>5</v>
      </c>
      <c r="B9" s="183"/>
      <c r="C9" s="183"/>
      <c r="D9" s="182" t="s">
        <v>6</v>
      </c>
      <c r="E9" s="183"/>
      <c r="F9" s="183"/>
      <c r="G9" s="183"/>
      <c r="H9" s="3"/>
      <c r="I9" s="3"/>
      <c r="J9" s="3"/>
      <c r="K9" s="4"/>
      <c r="L9" s="5"/>
      <c r="M9" s="5"/>
      <c r="N9" s="5"/>
      <c r="O9" s="5"/>
      <c r="P9" s="5"/>
      <c r="Q9" s="5"/>
      <c r="R9" s="5"/>
      <c r="S9" s="5"/>
      <c r="T9" s="5"/>
      <c r="U9" s="5"/>
      <c r="V9" s="5"/>
      <c r="W9" s="5"/>
      <c r="X9" s="5"/>
      <c r="Y9" s="5"/>
      <c r="Z9" s="5"/>
    </row>
    <row r="10" spans="1:26" ht="14.5" x14ac:dyDescent="0.35">
      <c r="A10" s="3"/>
      <c r="B10" s="3"/>
      <c r="C10" s="3"/>
      <c r="D10" s="2"/>
      <c r="E10" s="3"/>
      <c r="F10" s="3"/>
      <c r="G10" s="3"/>
      <c r="H10" s="3"/>
      <c r="I10" s="3"/>
      <c r="J10" s="3"/>
      <c r="K10" s="4"/>
      <c r="L10" s="5"/>
      <c r="M10" s="5"/>
      <c r="N10" s="5"/>
      <c r="O10" s="5"/>
      <c r="P10" s="5"/>
      <c r="Q10" s="5"/>
      <c r="R10" s="5"/>
      <c r="S10" s="5"/>
      <c r="T10" s="5"/>
      <c r="U10" s="5"/>
      <c r="V10" s="5"/>
      <c r="W10" s="5"/>
      <c r="X10" s="5"/>
      <c r="Y10" s="5"/>
      <c r="Z10" s="5"/>
    </row>
    <row r="11" spans="1:26" ht="14.5" x14ac:dyDescent="0.35">
      <c r="A11" s="6" t="s">
        <v>7</v>
      </c>
      <c r="B11" s="7"/>
      <c r="C11" s="185" t="s">
        <v>8</v>
      </c>
      <c r="D11" s="186"/>
      <c r="E11" s="186"/>
      <c r="F11" s="187"/>
      <c r="G11" s="8" t="s">
        <v>9</v>
      </c>
      <c r="H11" s="9" t="s">
        <v>10</v>
      </c>
      <c r="I11" s="3"/>
      <c r="J11" s="3"/>
      <c r="K11" s="4"/>
      <c r="L11" s="5"/>
      <c r="M11" s="5"/>
      <c r="N11" s="5"/>
      <c r="O11" s="5"/>
      <c r="P11" s="5"/>
      <c r="Q11" s="5"/>
      <c r="R11" s="5"/>
      <c r="S11" s="5"/>
      <c r="T11" s="5"/>
      <c r="U11" s="5"/>
      <c r="V11" s="5"/>
      <c r="W11" s="5"/>
      <c r="X11" s="5"/>
      <c r="Y11" s="5"/>
      <c r="Z11" s="5"/>
    </row>
    <row r="12" spans="1:26" ht="14.5" x14ac:dyDescent="0.35">
      <c r="A12" s="3"/>
      <c r="B12" s="3"/>
      <c r="C12" s="3"/>
      <c r="D12" s="2"/>
      <c r="E12" s="3"/>
      <c r="F12" s="3"/>
      <c r="G12" s="3"/>
      <c r="H12" s="3"/>
      <c r="I12" s="3"/>
      <c r="J12" s="3"/>
      <c r="K12" s="4"/>
      <c r="L12" s="5"/>
      <c r="M12" s="5"/>
      <c r="N12" s="5"/>
      <c r="O12" s="5"/>
      <c r="P12" s="5"/>
      <c r="Q12" s="5"/>
      <c r="R12" s="5"/>
      <c r="S12" s="5"/>
      <c r="T12" s="5"/>
      <c r="U12" s="5"/>
      <c r="V12" s="5"/>
      <c r="W12" s="5"/>
      <c r="X12" s="5"/>
      <c r="Y12" s="5"/>
      <c r="Z12" s="5"/>
    </row>
    <row r="13" spans="1:26" ht="14.5" x14ac:dyDescent="0.35">
      <c r="A13" s="3"/>
      <c r="B13" s="3"/>
      <c r="C13" s="3"/>
      <c r="D13" s="2"/>
      <c r="E13" s="3"/>
      <c r="F13" s="3"/>
      <c r="G13" s="3"/>
      <c r="H13" s="3"/>
      <c r="I13" s="3"/>
      <c r="J13" s="3"/>
      <c r="K13" s="4"/>
      <c r="L13" s="5"/>
      <c r="M13" s="5"/>
      <c r="N13" s="5"/>
      <c r="O13" s="5"/>
      <c r="P13" s="5"/>
      <c r="Q13" s="5"/>
      <c r="R13" s="5"/>
      <c r="S13" s="5"/>
      <c r="T13" s="5"/>
      <c r="U13" s="5"/>
      <c r="V13" s="5"/>
      <c r="W13" s="5"/>
      <c r="X13" s="5"/>
      <c r="Y13" s="5"/>
      <c r="Z13" s="5"/>
    </row>
    <row r="14" spans="1:26" ht="16" x14ac:dyDescent="0.4">
      <c r="A14" s="10" t="s">
        <v>11</v>
      </c>
      <c r="B14" s="10"/>
      <c r="C14" s="10"/>
      <c r="D14" s="11"/>
      <c r="E14" s="10"/>
      <c r="F14" s="3"/>
      <c r="G14" s="3"/>
      <c r="H14" s="3"/>
      <c r="I14" s="3"/>
      <c r="J14" s="3"/>
      <c r="K14" s="4"/>
      <c r="L14" s="5"/>
      <c r="M14" s="5"/>
      <c r="N14" s="5"/>
      <c r="O14" s="5"/>
      <c r="P14" s="5"/>
      <c r="Q14" s="5"/>
      <c r="R14" s="5"/>
      <c r="S14" s="5"/>
      <c r="T14" s="5"/>
      <c r="U14" s="5"/>
      <c r="V14" s="5"/>
      <c r="W14" s="5"/>
      <c r="X14" s="5"/>
      <c r="Y14" s="5"/>
      <c r="Z14" s="5"/>
    </row>
    <row r="15" spans="1:26" ht="14.5" x14ac:dyDescent="0.35">
      <c r="A15" s="185" t="s">
        <v>12</v>
      </c>
      <c r="B15" s="186"/>
      <c r="C15" s="186"/>
      <c r="D15" s="186"/>
      <c r="E15" s="187"/>
      <c r="F15" s="185" t="s">
        <v>13</v>
      </c>
      <c r="G15" s="186"/>
      <c r="H15" s="186"/>
      <c r="I15" s="187"/>
      <c r="J15" s="3"/>
      <c r="K15" s="4"/>
      <c r="L15" s="5"/>
      <c r="M15" s="5"/>
      <c r="N15" s="5"/>
      <c r="O15" s="5"/>
      <c r="P15" s="5"/>
      <c r="Q15" s="5"/>
      <c r="R15" s="5"/>
      <c r="S15" s="5"/>
      <c r="T15" s="5"/>
      <c r="U15" s="5"/>
      <c r="V15" s="5"/>
      <c r="W15" s="5"/>
      <c r="X15" s="5"/>
      <c r="Y15" s="5"/>
      <c r="Z15" s="5"/>
    </row>
    <row r="16" spans="1:26" ht="14.5" x14ac:dyDescent="0.35">
      <c r="A16" s="6" t="s">
        <v>14</v>
      </c>
      <c r="B16" s="3"/>
      <c r="C16" s="3"/>
      <c r="D16" s="2"/>
      <c r="E16" s="3"/>
      <c r="F16" s="6" t="s">
        <v>15</v>
      </c>
      <c r="G16" s="3"/>
      <c r="H16" s="3"/>
      <c r="I16" s="3"/>
      <c r="J16" s="3"/>
      <c r="K16" s="4"/>
      <c r="L16" s="5"/>
      <c r="M16" s="5"/>
      <c r="N16" s="5"/>
      <c r="O16" s="5"/>
      <c r="P16" s="5"/>
      <c r="Q16" s="5"/>
      <c r="R16" s="5"/>
      <c r="S16" s="5"/>
      <c r="T16" s="5"/>
      <c r="U16" s="5"/>
      <c r="V16" s="5"/>
      <c r="W16" s="5"/>
      <c r="X16" s="5"/>
      <c r="Y16" s="5"/>
      <c r="Z16" s="5"/>
    </row>
    <row r="17" spans="1:26" ht="14.5" x14ac:dyDescent="0.35">
      <c r="A17" s="12"/>
      <c r="B17" s="12"/>
      <c r="C17" s="12"/>
      <c r="D17" s="13"/>
      <c r="E17" s="12"/>
      <c r="F17" s="12"/>
      <c r="G17" s="12"/>
      <c r="H17" s="12"/>
      <c r="I17" s="12"/>
      <c r="J17" s="3"/>
      <c r="K17" s="4"/>
      <c r="L17" s="5"/>
      <c r="M17" s="5"/>
      <c r="N17" s="5"/>
      <c r="O17" s="5"/>
      <c r="P17" s="5"/>
      <c r="Q17" s="5"/>
      <c r="R17" s="5"/>
      <c r="S17" s="5"/>
      <c r="T17" s="5"/>
      <c r="U17" s="5"/>
      <c r="V17" s="5"/>
      <c r="W17" s="5"/>
      <c r="X17" s="5"/>
      <c r="Y17" s="5"/>
      <c r="Z17" s="5"/>
    </row>
    <row r="18" spans="1:26" ht="14.5" x14ac:dyDescent="0.35">
      <c r="A18" s="188" t="s">
        <v>16</v>
      </c>
      <c r="B18" s="186"/>
      <c r="C18" s="186"/>
      <c r="D18" s="186"/>
      <c r="E18" s="186"/>
      <c r="F18" s="186"/>
      <c r="G18" s="186"/>
      <c r="H18" s="186"/>
      <c r="I18" s="187"/>
      <c r="J18" s="14"/>
      <c r="K18" s="4"/>
      <c r="L18" s="5"/>
      <c r="M18" s="5"/>
      <c r="N18" s="5"/>
      <c r="O18" s="5"/>
      <c r="P18" s="5"/>
      <c r="Q18" s="5"/>
      <c r="R18" s="5"/>
      <c r="S18" s="5"/>
      <c r="T18" s="5"/>
      <c r="U18" s="5"/>
      <c r="V18" s="5"/>
      <c r="W18" s="5"/>
      <c r="X18" s="5"/>
      <c r="Y18" s="5"/>
      <c r="Z18" s="5"/>
    </row>
    <row r="19" spans="1:26" ht="14.5" x14ac:dyDescent="0.35">
      <c r="A19" s="15" t="s">
        <v>17</v>
      </c>
      <c r="B19" s="16"/>
      <c r="C19" s="16"/>
      <c r="D19" s="16"/>
      <c r="E19" s="16"/>
      <c r="F19" s="16"/>
      <c r="G19" s="16"/>
      <c r="H19" s="16"/>
      <c r="I19" s="16"/>
      <c r="J19" s="3"/>
      <c r="K19" s="4"/>
      <c r="L19" s="5"/>
      <c r="M19" s="5"/>
      <c r="N19" s="5"/>
      <c r="O19" s="5"/>
      <c r="P19" s="5"/>
      <c r="Q19" s="5"/>
      <c r="R19" s="5"/>
      <c r="S19" s="5"/>
      <c r="T19" s="5"/>
      <c r="U19" s="5"/>
      <c r="V19" s="5"/>
      <c r="W19" s="5"/>
      <c r="X19" s="5"/>
      <c r="Y19" s="5"/>
      <c r="Z19" s="5"/>
    </row>
    <row r="20" spans="1:26" ht="14.5" x14ac:dyDescent="0.35">
      <c r="A20" s="16"/>
      <c r="B20" s="16"/>
      <c r="C20" s="16"/>
      <c r="D20" s="16"/>
      <c r="E20" s="16"/>
      <c r="F20" s="16"/>
      <c r="G20" s="16"/>
      <c r="H20" s="16"/>
      <c r="I20" s="16"/>
      <c r="J20" s="3"/>
      <c r="K20" s="4"/>
      <c r="L20" s="5"/>
      <c r="M20" s="5"/>
      <c r="N20" s="5"/>
      <c r="O20" s="5"/>
      <c r="P20" s="5"/>
      <c r="Q20" s="5"/>
      <c r="R20" s="5"/>
      <c r="S20" s="5"/>
      <c r="T20" s="5"/>
      <c r="U20" s="5"/>
      <c r="V20" s="5"/>
      <c r="W20" s="5"/>
      <c r="X20" s="5"/>
      <c r="Y20" s="5"/>
      <c r="Z20" s="5"/>
    </row>
    <row r="21" spans="1:26" ht="15.75" customHeight="1" x14ac:dyDescent="0.35">
      <c r="A21" s="188" t="s">
        <v>18</v>
      </c>
      <c r="B21" s="186"/>
      <c r="C21" s="186"/>
      <c r="D21" s="187"/>
      <c r="E21" s="17" t="s">
        <v>19</v>
      </c>
      <c r="F21" s="189">
        <v>59855</v>
      </c>
      <c r="G21" s="187"/>
      <c r="H21" s="16"/>
      <c r="I21" s="16"/>
      <c r="J21" s="3"/>
      <c r="K21" s="4"/>
      <c r="L21" s="5"/>
      <c r="M21" s="5"/>
      <c r="N21" s="5"/>
      <c r="O21" s="5"/>
      <c r="P21" s="5"/>
      <c r="Q21" s="5"/>
      <c r="R21" s="5"/>
      <c r="S21" s="5"/>
      <c r="T21" s="5"/>
      <c r="U21" s="5"/>
      <c r="V21" s="5"/>
      <c r="W21" s="5"/>
      <c r="X21" s="5"/>
      <c r="Y21" s="5"/>
      <c r="Z21" s="5"/>
    </row>
    <row r="22" spans="1:26" ht="15.75" customHeight="1" x14ac:dyDescent="0.35">
      <c r="A22" s="15" t="s">
        <v>20</v>
      </c>
      <c r="B22" s="16"/>
      <c r="C22" s="16"/>
      <c r="D22" s="16"/>
      <c r="E22" s="15" t="s">
        <v>21</v>
      </c>
      <c r="F22" s="15" t="s">
        <v>22</v>
      </c>
      <c r="G22" s="16"/>
      <c r="H22" s="16"/>
      <c r="I22" s="16"/>
      <c r="J22" s="3"/>
      <c r="K22" s="4"/>
      <c r="L22" s="5"/>
      <c r="M22" s="5"/>
      <c r="N22" s="5"/>
      <c r="O22" s="5"/>
      <c r="P22" s="5"/>
      <c r="Q22" s="5"/>
      <c r="R22" s="5"/>
      <c r="S22" s="5"/>
      <c r="T22" s="5"/>
      <c r="U22" s="5"/>
      <c r="V22" s="5"/>
      <c r="W22" s="5"/>
      <c r="X22" s="5"/>
      <c r="Y22" s="5"/>
      <c r="Z22" s="5"/>
    </row>
    <row r="23" spans="1:26" ht="15.75" customHeight="1" x14ac:dyDescent="0.35">
      <c r="A23" s="16"/>
      <c r="B23" s="16"/>
      <c r="C23" s="16"/>
      <c r="D23" s="16"/>
      <c r="E23" s="16"/>
      <c r="F23" s="16"/>
      <c r="G23" s="16"/>
      <c r="H23" s="16"/>
      <c r="I23" s="16"/>
      <c r="J23" s="3"/>
      <c r="K23" s="4"/>
      <c r="L23" s="5"/>
      <c r="M23" s="5"/>
      <c r="N23" s="5"/>
      <c r="O23" s="5"/>
      <c r="P23" s="5"/>
      <c r="Q23" s="5"/>
      <c r="R23" s="5"/>
      <c r="S23" s="5"/>
      <c r="T23" s="5"/>
      <c r="U23" s="5"/>
      <c r="V23" s="5"/>
      <c r="W23" s="5"/>
      <c r="X23" s="5"/>
      <c r="Y23" s="5"/>
      <c r="Z23" s="5"/>
    </row>
    <row r="24" spans="1:26" ht="15.75" customHeight="1" x14ac:dyDescent="0.35">
      <c r="A24" s="190" t="s">
        <v>23</v>
      </c>
      <c r="B24" s="186"/>
      <c r="C24" s="187"/>
      <c r="D24" s="17"/>
      <c r="E24" s="190" t="s">
        <v>24</v>
      </c>
      <c r="F24" s="187"/>
      <c r="G24" s="16"/>
      <c r="H24" s="16"/>
      <c r="I24" s="16"/>
      <c r="J24" s="3"/>
      <c r="K24" s="4"/>
      <c r="L24" s="5"/>
      <c r="M24" s="5"/>
      <c r="N24" s="5"/>
      <c r="O24" s="5"/>
      <c r="P24" s="5"/>
      <c r="Q24" s="5"/>
      <c r="R24" s="5"/>
      <c r="S24" s="5"/>
      <c r="T24" s="5"/>
      <c r="U24" s="5"/>
      <c r="V24" s="5"/>
      <c r="W24" s="5"/>
      <c r="X24" s="5"/>
      <c r="Y24" s="5"/>
      <c r="Z24" s="5"/>
    </row>
    <row r="25" spans="1:26" ht="15.75" customHeight="1" x14ac:dyDescent="0.35">
      <c r="A25" s="15" t="s">
        <v>25</v>
      </c>
      <c r="B25" s="16"/>
      <c r="C25" s="16"/>
      <c r="D25" s="15" t="s">
        <v>26</v>
      </c>
      <c r="E25" s="15" t="s">
        <v>27</v>
      </c>
      <c r="F25" s="16"/>
      <c r="G25" s="16"/>
      <c r="H25" s="16"/>
      <c r="I25" s="16"/>
      <c r="J25" s="3"/>
      <c r="K25" s="4"/>
      <c r="L25" s="5"/>
      <c r="M25" s="5"/>
      <c r="N25" s="5"/>
      <c r="O25" s="5"/>
      <c r="P25" s="5"/>
      <c r="Q25" s="5"/>
      <c r="R25" s="5"/>
      <c r="S25" s="5"/>
      <c r="T25" s="5"/>
      <c r="U25" s="5"/>
      <c r="V25" s="5"/>
      <c r="W25" s="5"/>
      <c r="X25" s="5"/>
      <c r="Y25" s="5"/>
      <c r="Z25" s="5"/>
    </row>
    <row r="26" spans="1:26" ht="15.75" customHeight="1" x14ac:dyDescent="0.35">
      <c r="A26" s="16"/>
      <c r="B26" s="16"/>
      <c r="C26" s="16"/>
      <c r="D26" s="16"/>
      <c r="E26" s="16"/>
      <c r="F26" s="16"/>
      <c r="G26" s="16"/>
      <c r="H26" s="16"/>
      <c r="I26" s="16"/>
      <c r="J26" s="3"/>
      <c r="K26" s="4"/>
      <c r="L26" s="5"/>
      <c r="M26" s="5"/>
      <c r="N26" s="5"/>
      <c r="O26" s="5"/>
      <c r="P26" s="5"/>
      <c r="Q26" s="5"/>
      <c r="R26" s="5"/>
      <c r="S26" s="5"/>
      <c r="T26" s="5"/>
      <c r="U26" s="5"/>
      <c r="V26" s="5"/>
      <c r="W26" s="5"/>
      <c r="X26" s="5"/>
      <c r="Y26" s="5"/>
      <c r="Z26" s="5"/>
    </row>
    <row r="27" spans="1:26" ht="15.75" customHeight="1" x14ac:dyDescent="0.35">
      <c r="A27" s="188" t="s">
        <v>28</v>
      </c>
      <c r="B27" s="186"/>
      <c r="C27" s="186"/>
      <c r="D27" s="186"/>
      <c r="E27" s="186"/>
      <c r="F27" s="187"/>
      <c r="G27" s="16"/>
      <c r="H27" s="16"/>
      <c r="I27" s="16"/>
      <c r="J27" s="3"/>
      <c r="K27" s="4"/>
      <c r="L27" s="5"/>
      <c r="M27" s="5"/>
      <c r="N27" s="5"/>
      <c r="O27" s="5"/>
      <c r="P27" s="5"/>
      <c r="Q27" s="5"/>
      <c r="R27" s="5"/>
      <c r="S27" s="5"/>
      <c r="T27" s="5"/>
      <c r="U27" s="5"/>
      <c r="V27" s="5"/>
      <c r="W27" s="5"/>
      <c r="X27" s="5"/>
      <c r="Y27" s="5"/>
      <c r="Z27" s="5"/>
    </row>
    <row r="28" spans="1:26" ht="15.75" customHeight="1" x14ac:dyDescent="0.35">
      <c r="A28" s="15" t="s">
        <v>29</v>
      </c>
      <c r="B28" s="16"/>
      <c r="C28" s="16"/>
      <c r="D28" s="16"/>
      <c r="E28" s="16"/>
      <c r="F28" s="16"/>
      <c r="G28" s="16"/>
      <c r="H28" s="16"/>
      <c r="I28" s="16"/>
      <c r="J28" s="6"/>
      <c r="K28" s="4"/>
      <c r="L28" s="5"/>
      <c r="M28" s="5"/>
      <c r="N28" s="5"/>
      <c r="O28" s="5"/>
      <c r="P28" s="5"/>
      <c r="Q28" s="5"/>
      <c r="R28" s="5"/>
      <c r="S28" s="5"/>
      <c r="T28" s="5"/>
      <c r="U28" s="5"/>
      <c r="V28" s="5"/>
      <c r="W28" s="5"/>
      <c r="X28" s="5"/>
      <c r="Y28" s="5"/>
      <c r="Z28" s="5"/>
    </row>
    <row r="29" spans="1:26" ht="15.75" customHeight="1" x14ac:dyDescent="0.35">
      <c r="A29" s="16"/>
      <c r="B29" s="16"/>
      <c r="C29" s="16"/>
      <c r="D29" s="16"/>
      <c r="E29" s="16"/>
      <c r="F29" s="16"/>
      <c r="G29" s="16"/>
      <c r="H29" s="16"/>
      <c r="I29" s="16"/>
      <c r="J29" s="3"/>
      <c r="K29" s="4"/>
      <c r="L29" s="5"/>
      <c r="M29" s="5"/>
      <c r="N29" s="5"/>
      <c r="O29" s="5"/>
      <c r="P29" s="5"/>
      <c r="Q29" s="5"/>
      <c r="R29" s="5"/>
      <c r="S29" s="5"/>
      <c r="T29" s="5"/>
      <c r="U29" s="5"/>
      <c r="V29" s="5"/>
      <c r="W29" s="5"/>
      <c r="X29" s="5"/>
      <c r="Y29" s="5"/>
      <c r="Z29" s="5"/>
    </row>
    <row r="30" spans="1:26" ht="15.75" customHeight="1" x14ac:dyDescent="0.4">
      <c r="A30" s="18" t="s">
        <v>30</v>
      </c>
      <c r="B30" s="16"/>
      <c r="C30" s="16"/>
      <c r="D30" s="16"/>
      <c r="E30" s="16"/>
      <c r="F30" s="16"/>
      <c r="G30" s="16"/>
      <c r="H30" s="16"/>
      <c r="I30" s="16"/>
      <c r="J30" s="3"/>
      <c r="K30" s="4"/>
      <c r="L30" s="5"/>
      <c r="M30" s="5"/>
      <c r="N30" s="5"/>
      <c r="O30" s="5"/>
      <c r="P30" s="5"/>
      <c r="Q30" s="5"/>
      <c r="R30" s="5"/>
      <c r="S30" s="5"/>
      <c r="T30" s="5"/>
      <c r="U30" s="5"/>
      <c r="V30" s="5"/>
      <c r="W30" s="5"/>
      <c r="X30" s="5"/>
      <c r="Y30" s="5"/>
      <c r="Z30" s="5"/>
    </row>
    <row r="31" spans="1:26" ht="15.75" customHeight="1" x14ac:dyDescent="0.35">
      <c r="A31" s="188" t="s">
        <v>31</v>
      </c>
      <c r="B31" s="186"/>
      <c r="C31" s="186"/>
      <c r="D31" s="186"/>
      <c r="E31" s="187"/>
      <c r="F31" s="188" t="s">
        <v>32</v>
      </c>
      <c r="G31" s="186"/>
      <c r="H31" s="186"/>
      <c r="I31" s="187"/>
      <c r="J31" s="14"/>
      <c r="K31" s="4"/>
      <c r="L31" s="5"/>
      <c r="M31" s="5"/>
      <c r="N31" s="5"/>
      <c r="O31" s="5"/>
      <c r="P31" s="5"/>
      <c r="Q31" s="5"/>
      <c r="R31" s="5"/>
      <c r="S31" s="5"/>
      <c r="T31" s="5"/>
      <c r="U31" s="5"/>
      <c r="V31" s="5"/>
      <c r="W31" s="5"/>
      <c r="X31" s="5"/>
      <c r="Y31" s="5"/>
      <c r="Z31" s="5"/>
    </row>
    <row r="32" spans="1:26" ht="15.75" customHeight="1" x14ac:dyDescent="0.35">
      <c r="A32" s="15" t="s">
        <v>14</v>
      </c>
      <c r="B32" s="16"/>
      <c r="C32" s="16"/>
      <c r="D32" s="16"/>
      <c r="E32" s="16"/>
      <c r="F32" s="15" t="s">
        <v>15</v>
      </c>
      <c r="G32" s="16"/>
      <c r="H32" s="16"/>
      <c r="I32" s="16"/>
      <c r="J32" s="3"/>
      <c r="K32" s="4"/>
      <c r="L32" s="5"/>
      <c r="M32" s="5"/>
      <c r="N32" s="5"/>
      <c r="O32" s="5"/>
      <c r="P32" s="5"/>
      <c r="Q32" s="5"/>
      <c r="R32" s="5"/>
      <c r="S32" s="5"/>
      <c r="T32" s="5"/>
      <c r="U32" s="5"/>
      <c r="V32" s="5"/>
      <c r="W32" s="5"/>
      <c r="X32" s="5"/>
      <c r="Y32" s="5"/>
      <c r="Z32" s="5"/>
    </row>
    <row r="33" spans="1:26" ht="15.75" customHeight="1" x14ac:dyDescent="0.35">
      <c r="A33" s="16"/>
      <c r="B33" s="16"/>
      <c r="C33" s="16"/>
      <c r="D33" s="16"/>
      <c r="E33" s="16"/>
      <c r="F33" s="16"/>
      <c r="G33" s="16"/>
      <c r="H33" s="16"/>
      <c r="I33" s="16"/>
      <c r="J33" s="3"/>
      <c r="K33" s="4"/>
      <c r="L33" s="5"/>
      <c r="M33" s="5"/>
      <c r="N33" s="5"/>
      <c r="O33" s="5"/>
      <c r="P33" s="5"/>
      <c r="Q33" s="5"/>
      <c r="R33" s="5"/>
      <c r="S33" s="5"/>
      <c r="T33" s="5"/>
      <c r="U33" s="5"/>
      <c r="V33" s="5"/>
      <c r="W33" s="5"/>
      <c r="X33" s="5"/>
      <c r="Y33" s="5"/>
      <c r="Z33" s="5"/>
    </row>
    <row r="34" spans="1:26" ht="15.75" customHeight="1" x14ac:dyDescent="0.35">
      <c r="A34" s="188" t="s">
        <v>16</v>
      </c>
      <c r="B34" s="186"/>
      <c r="C34" s="186"/>
      <c r="D34" s="186"/>
      <c r="E34" s="186"/>
      <c r="F34" s="186"/>
      <c r="G34" s="186"/>
      <c r="H34" s="186"/>
      <c r="I34" s="187"/>
      <c r="J34" s="14"/>
      <c r="K34" s="4"/>
      <c r="L34" s="5"/>
      <c r="M34" s="5"/>
      <c r="N34" s="5"/>
      <c r="O34" s="5"/>
      <c r="P34" s="5"/>
      <c r="Q34" s="5"/>
      <c r="R34" s="5"/>
      <c r="S34" s="5"/>
      <c r="T34" s="5"/>
      <c r="U34" s="5"/>
      <c r="V34" s="5"/>
      <c r="W34" s="5"/>
      <c r="X34" s="5"/>
      <c r="Y34" s="5"/>
      <c r="Z34" s="5"/>
    </row>
    <row r="35" spans="1:26" ht="15.75" customHeight="1" x14ac:dyDescent="0.35">
      <c r="A35" s="15" t="s">
        <v>17</v>
      </c>
      <c r="B35" s="16"/>
      <c r="C35" s="16"/>
      <c r="D35" s="16"/>
      <c r="E35" s="16"/>
      <c r="F35" s="16"/>
      <c r="G35" s="16"/>
      <c r="H35" s="16"/>
      <c r="I35" s="16"/>
      <c r="J35" s="3"/>
      <c r="K35" s="4"/>
      <c r="L35" s="5"/>
      <c r="M35" s="5"/>
      <c r="N35" s="5"/>
      <c r="O35" s="5"/>
      <c r="P35" s="5"/>
      <c r="Q35" s="5"/>
      <c r="R35" s="5"/>
      <c r="S35" s="5"/>
      <c r="T35" s="5"/>
      <c r="U35" s="5"/>
      <c r="V35" s="5"/>
      <c r="W35" s="5"/>
      <c r="X35" s="5"/>
      <c r="Y35" s="5"/>
      <c r="Z35" s="5"/>
    </row>
    <row r="36" spans="1:26" ht="15.75" customHeight="1" x14ac:dyDescent="0.35">
      <c r="A36" s="16"/>
      <c r="B36" s="16"/>
      <c r="C36" s="16"/>
      <c r="D36" s="16"/>
      <c r="E36" s="16"/>
      <c r="F36" s="16"/>
      <c r="G36" s="16"/>
      <c r="H36" s="16"/>
      <c r="I36" s="16"/>
      <c r="J36" s="3"/>
      <c r="K36" s="4"/>
      <c r="L36" s="5"/>
      <c r="M36" s="5"/>
      <c r="N36" s="5"/>
      <c r="O36" s="5"/>
      <c r="P36" s="5"/>
      <c r="Q36" s="5"/>
      <c r="R36" s="5"/>
      <c r="S36" s="5"/>
      <c r="T36" s="5"/>
      <c r="U36" s="5"/>
      <c r="V36" s="5"/>
      <c r="W36" s="5"/>
      <c r="X36" s="5"/>
      <c r="Y36" s="5"/>
      <c r="Z36" s="5"/>
    </row>
    <row r="37" spans="1:26" ht="15.75" customHeight="1" x14ac:dyDescent="0.35">
      <c r="A37" s="188" t="s">
        <v>18</v>
      </c>
      <c r="B37" s="186"/>
      <c r="C37" s="186"/>
      <c r="D37" s="187"/>
      <c r="E37" s="17" t="s">
        <v>19</v>
      </c>
      <c r="F37" s="189">
        <v>59855</v>
      </c>
      <c r="G37" s="187"/>
      <c r="H37" s="16"/>
      <c r="I37" s="16"/>
      <c r="J37" s="3"/>
      <c r="K37" s="4"/>
      <c r="L37" s="5"/>
      <c r="M37" s="5"/>
      <c r="N37" s="5"/>
      <c r="O37" s="5"/>
      <c r="P37" s="5"/>
      <c r="Q37" s="5"/>
      <c r="R37" s="5"/>
      <c r="S37" s="5"/>
      <c r="T37" s="5"/>
      <c r="U37" s="5"/>
      <c r="V37" s="5"/>
      <c r="W37" s="5"/>
      <c r="X37" s="5"/>
      <c r="Y37" s="5"/>
      <c r="Z37" s="5"/>
    </row>
    <row r="38" spans="1:26" ht="15.75" customHeight="1" x14ac:dyDescent="0.35">
      <c r="A38" s="15" t="s">
        <v>20</v>
      </c>
      <c r="B38" s="16"/>
      <c r="C38" s="16"/>
      <c r="D38" s="16"/>
      <c r="E38" s="15" t="s">
        <v>21</v>
      </c>
      <c r="F38" s="15" t="s">
        <v>22</v>
      </c>
      <c r="G38" s="16"/>
      <c r="H38" s="16"/>
      <c r="I38" s="16"/>
      <c r="J38" s="3"/>
      <c r="K38" s="4"/>
      <c r="L38" s="5"/>
      <c r="M38" s="5"/>
      <c r="N38" s="5"/>
      <c r="O38" s="5"/>
      <c r="P38" s="5"/>
      <c r="Q38" s="5"/>
      <c r="R38" s="5"/>
      <c r="S38" s="5"/>
      <c r="T38" s="5"/>
      <c r="U38" s="5"/>
      <c r="V38" s="5"/>
      <c r="W38" s="5"/>
      <c r="X38" s="5"/>
      <c r="Y38" s="5"/>
      <c r="Z38" s="5"/>
    </row>
    <row r="39" spans="1:26" ht="15.75" customHeight="1" x14ac:dyDescent="0.35">
      <c r="A39" s="16"/>
      <c r="B39" s="16"/>
      <c r="C39" s="16"/>
      <c r="D39" s="16"/>
      <c r="E39" s="16"/>
      <c r="F39" s="16"/>
      <c r="G39" s="16"/>
      <c r="H39" s="16"/>
      <c r="I39" s="16"/>
      <c r="J39" s="3"/>
      <c r="K39" s="4"/>
      <c r="L39" s="5"/>
      <c r="M39" s="5"/>
      <c r="N39" s="5"/>
      <c r="O39" s="5"/>
      <c r="P39" s="5"/>
      <c r="Q39" s="5"/>
      <c r="R39" s="5"/>
      <c r="S39" s="5"/>
      <c r="T39" s="5"/>
      <c r="U39" s="5"/>
      <c r="V39" s="5"/>
      <c r="W39" s="5"/>
      <c r="X39" s="5"/>
      <c r="Y39" s="5"/>
      <c r="Z39" s="5"/>
    </row>
    <row r="40" spans="1:26" ht="15.75" customHeight="1" x14ac:dyDescent="0.35">
      <c r="A40" s="190" t="s">
        <v>33</v>
      </c>
      <c r="B40" s="186"/>
      <c r="C40" s="187"/>
      <c r="D40" s="17"/>
      <c r="E40" s="190" t="s">
        <v>24</v>
      </c>
      <c r="F40" s="187"/>
      <c r="G40" s="16"/>
      <c r="H40" s="16"/>
      <c r="I40" s="16"/>
      <c r="J40" s="3"/>
      <c r="K40" s="4"/>
      <c r="L40" s="5"/>
      <c r="M40" s="5"/>
      <c r="N40" s="5"/>
      <c r="O40" s="5"/>
      <c r="P40" s="5"/>
      <c r="Q40" s="5"/>
      <c r="R40" s="5"/>
      <c r="S40" s="5"/>
      <c r="T40" s="5"/>
      <c r="U40" s="5"/>
      <c r="V40" s="5"/>
      <c r="W40" s="5"/>
      <c r="X40" s="5"/>
      <c r="Y40" s="5"/>
      <c r="Z40" s="5"/>
    </row>
    <row r="41" spans="1:26" ht="15.75" customHeight="1" x14ac:dyDescent="0.35">
      <c r="A41" s="15" t="s">
        <v>25</v>
      </c>
      <c r="B41" s="16"/>
      <c r="C41" s="16"/>
      <c r="D41" s="15" t="s">
        <v>26</v>
      </c>
      <c r="E41" s="15" t="s">
        <v>27</v>
      </c>
      <c r="F41" s="16"/>
      <c r="G41" s="16"/>
      <c r="H41" s="16"/>
      <c r="I41" s="16"/>
      <c r="J41" s="3"/>
      <c r="K41" s="4"/>
      <c r="L41" s="5"/>
      <c r="M41" s="5"/>
      <c r="N41" s="5"/>
      <c r="O41" s="5"/>
      <c r="P41" s="5"/>
      <c r="Q41" s="5"/>
      <c r="R41" s="5"/>
      <c r="S41" s="5"/>
      <c r="T41" s="5"/>
      <c r="U41" s="5"/>
      <c r="V41" s="5"/>
      <c r="W41" s="5"/>
      <c r="X41" s="5"/>
      <c r="Y41" s="5"/>
      <c r="Z41" s="5"/>
    </row>
    <row r="42" spans="1:26" ht="15.75" customHeight="1" x14ac:dyDescent="0.35">
      <c r="A42" s="16"/>
      <c r="B42" s="16"/>
      <c r="C42" s="16"/>
      <c r="D42" s="16"/>
      <c r="E42" s="16"/>
      <c r="F42" s="16"/>
      <c r="G42" s="16"/>
      <c r="H42" s="16"/>
      <c r="I42" s="16"/>
      <c r="J42" s="3"/>
      <c r="K42" s="4"/>
      <c r="L42" s="5"/>
      <c r="M42" s="5"/>
      <c r="N42" s="5"/>
      <c r="O42" s="5"/>
      <c r="P42" s="5"/>
      <c r="Q42" s="5"/>
      <c r="R42" s="5"/>
      <c r="S42" s="5"/>
      <c r="T42" s="5"/>
      <c r="U42" s="5"/>
      <c r="V42" s="5"/>
      <c r="W42" s="5"/>
      <c r="X42" s="5"/>
      <c r="Y42" s="5"/>
      <c r="Z42" s="5"/>
    </row>
    <row r="43" spans="1:26" ht="15.75" customHeight="1" x14ac:dyDescent="0.35">
      <c r="A43" s="188" t="s">
        <v>34</v>
      </c>
      <c r="B43" s="186"/>
      <c r="C43" s="186"/>
      <c r="D43" s="186"/>
      <c r="E43" s="186"/>
      <c r="F43" s="187"/>
      <c r="G43" s="16"/>
      <c r="H43" s="16"/>
      <c r="I43" s="16"/>
      <c r="J43" s="3"/>
      <c r="K43" s="4"/>
      <c r="L43" s="5"/>
      <c r="M43" s="5"/>
      <c r="N43" s="5"/>
      <c r="O43" s="5"/>
      <c r="P43" s="5"/>
      <c r="Q43" s="5"/>
      <c r="R43" s="5"/>
      <c r="S43" s="5"/>
      <c r="T43" s="5"/>
      <c r="U43" s="5"/>
      <c r="V43" s="5"/>
      <c r="W43" s="5"/>
      <c r="X43" s="5"/>
      <c r="Y43" s="5"/>
      <c r="Z43" s="5"/>
    </row>
    <row r="44" spans="1:26" ht="15.75" customHeight="1" x14ac:dyDescent="0.35">
      <c r="A44" s="15" t="s">
        <v>29</v>
      </c>
      <c r="B44" s="16"/>
      <c r="C44" s="16"/>
      <c r="D44" s="16"/>
      <c r="E44" s="16"/>
      <c r="F44" s="16"/>
      <c r="G44" s="16"/>
      <c r="H44" s="16"/>
      <c r="I44" s="16"/>
      <c r="J44" s="6"/>
      <c r="K44" s="4"/>
      <c r="L44" s="5"/>
      <c r="M44" s="5"/>
      <c r="N44" s="5"/>
      <c r="O44" s="5"/>
      <c r="P44" s="5"/>
      <c r="Q44" s="5"/>
      <c r="R44" s="5"/>
      <c r="S44" s="5"/>
      <c r="T44" s="5"/>
      <c r="U44" s="5"/>
      <c r="V44" s="5"/>
      <c r="W44" s="5"/>
      <c r="X44" s="5"/>
      <c r="Y44" s="5"/>
      <c r="Z44" s="5"/>
    </row>
    <row r="45" spans="1:26" ht="15.75" customHeight="1" x14ac:dyDescent="0.35">
      <c r="A45" s="6"/>
      <c r="B45" s="6"/>
      <c r="C45" s="6"/>
      <c r="D45" s="19"/>
      <c r="E45" s="6"/>
      <c r="F45" s="6"/>
      <c r="G45" s="6"/>
      <c r="H45" s="6"/>
      <c r="I45" s="6"/>
      <c r="J45" s="6"/>
      <c r="K45" s="4"/>
      <c r="L45" s="5"/>
      <c r="M45" s="5"/>
      <c r="N45" s="5"/>
      <c r="O45" s="5"/>
      <c r="P45" s="5"/>
      <c r="Q45" s="5"/>
      <c r="R45" s="5"/>
      <c r="S45" s="5"/>
      <c r="T45" s="5"/>
      <c r="U45" s="5"/>
      <c r="V45" s="5"/>
      <c r="W45" s="5"/>
      <c r="X45" s="5"/>
      <c r="Y45" s="5"/>
      <c r="Z45" s="5"/>
    </row>
    <row r="46" spans="1:26" ht="15.75" customHeight="1" x14ac:dyDescent="0.35">
      <c r="A46" s="191" t="s">
        <v>35</v>
      </c>
      <c r="B46" s="183"/>
      <c r="C46" s="183"/>
      <c r="D46" s="183"/>
      <c r="E46" s="183"/>
      <c r="F46" s="183"/>
      <c r="G46" s="183"/>
      <c r="H46" s="183"/>
      <c r="I46" s="183"/>
      <c r="J46" s="3"/>
      <c r="K46" s="4"/>
      <c r="L46" s="5"/>
      <c r="M46" s="5"/>
      <c r="N46" s="5"/>
      <c r="O46" s="5"/>
      <c r="P46" s="5"/>
      <c r="Q46" s="5"/>
      <c r="R46" s="5"/>
      <c r="S46" s="5"/>
      <c r="T46" s="5"/>
      <c r="U46" s="5"/>
      <c r="V46" s="5"/>
      <c r="W46" s="5"/>
      <c r="X46" s="5"/>
      <c r="Y46" s="5"/>
      <c r="Z46" s="5"/>
    </row>
    <row r="47" spans="1:26" ht="15.75" customHeight="1" x14ac:dyDescent="0.35">
      <c r="A47" s="3"/>
      <c r="B47" s="3"/>
      <c r="C47" s="3"/>
      <c r="D47" s="2"/>
      <c r="E47" s="3"/>
      <c r="F47" s="3"/>
      <c r="G47" s="3"/>
      <c r="H47" s="3"/>
      <c r="I47" s="3"/>
      <c r="J47" s="3"/>
      <c r="K47" s="4"/>
      <c r="L47" s="5"/>
      <c r="M47" s="5"/>
      <c r="N47" s="5"/>
      <c r="O47" s="5"/>
      <c r="P47" s="5"/>
      <c r="Q47" s="5"/>
      <c r="R47" s="5"/>
      <c r="S47" s="5"/>
      <c r="T47" s="5"/>
      <c r="U47" s="5"/>
      <c r="V47" s="5"/>
      <c r="W47" s="5"/>
      <c r="X47" s="5"/>
      <c r="Y47" s="5"/>
      <c r="Z47" s="5"/>
    </row>
    <row r="48" spans="1:26" ht="15.75" customHeight="1" x14ac:dyDescent="0.35">
      <c r="A48" s="185"/>
      <c r="B48" s="186"/>
      <c r="C48" s="186"/>
      <c r="D48" s="186"/>
      <c r="E48" s="187"/>
      <c r="F48" s="185"/>
      <c r="G48" s="186"/>
      <c r="H48" s="186"/>
      <c r="I48" s="187"/>
      <c r="J48" s="3"/>
      <c r="K48" s="4"/>
      <c r="L48" s="5"/>
      <c r="M48" s="5"/>
      <c r="N48" s="5"/>
      <c r="O48" s="5"/>
      <c r="P48" s="5"/>
      <c r="Q48" s="5"/>
      <c r="R48" s="5"/>
      <c r="S48" s="5"/>
      <c r="T48" s="5"/>
      <c r="U48" s="5"/>
      <c r="V48" s="5"/>
      <c r="W48" s="5"/>
      <c r="X48" s="5"/>
      <c r="Y48" s="5"/>
      <c r="Z48" s="5"/>
    </row>
    <row r="49" spans="1:26" ht="15.75" customHeight="1" x14ac:dyDescent="0.35">
      <c r="A49" s="6" t="s">
        <v>14</v>
      </c>
      <c r="B49" s="3"/>
      <c r="C49" s="3"/>
      <c r="D49" s="2"/>
      <c r="E49" s="3"/>
      <c r="F49" s="6" t="s">
        <v>15</v>
      </c>
      <c r="G49" s="3"/>
      <c r="H49" s="3"/>
      <c r="I49" s="3"/>
      <c r="J49" s="3"/>
      <c r="K49" s="4"/>
      <c r="L49" s="5"/>
      <c r="M49" s="5"/>
      <c r="N49" s="5"/>
      <c r="O49" s="5"/>
      <c r="P49" s="5"/>
      <c r="Q49" s="5"/>
      <c r="R49" s="5"/>
      <c r="S49" s="5"/>
      <c r="T49" s="5"/>
      <c r="U49" s="5"/>
      <c r="V49" s="5"/>
      <c r="W49" s="5"/>
      <c r="X49" s="5"/>
      <c r="Y49" s="5"/>
      <c r="Z49" s="5"/>
    </row>
    <row r="50" spans="1:26" ht="15.75" customHeight="1" x14ac:dyDescent="0.35">
      <c r="A50" s="6"/>
      <c r="B50" s="3"/>
      <c r="C50" s="3"/>
      <c r="D50" s="2"/>
      <c r="E50" s="3"/>
      <c r="F50" s="6"/>
      <c r="G50" s="3"/>
      <c r="H50" s="3"/>
      <c r="I50" s="3"/>
      <c r="J50" s="3"/>
      <c r="K50" s="4"/>
      <c r="L50" s="5"/>
      <c r="M50" s="5"/>
      <c r="N50" s="5"/>
      <c r="O50" s="5"/>
      <c r="P50" s="5"/>
      <c r="Q50" s="5"/>
      <c r="R50" s="5"/>
      <c r="S50" s="5"/>
      <c r="T50" s="5"/>
      <c r="U50" s="5"/>
      <c r="V50" s="5"/>
      <c r="W50" s="5"/>
      <c r="X50" s="5"/>
      <c r="Y50" s="5"/>
      <c r="Z50" s="5"/>
    </row>
    <row r="51" spans="1:26" ht="15.75" customHeight="1" x14ac:dyDescent="0.35">
      <c r="A51" s="192"/>
      <c r="B51" s="186"/>
      <c r="C51" s="187"/>
      <c r="D51" s="9"/>
      <c r="E51" s="192"/>
      <c r="F51" s="187"/>
      <c r="G51" s="3"/>
      <c r="H51" s="3"/>
      <c r="I51" s="3"/>
      <c r="J51" s="3"/>
      <c r="K51" s="4"/>
      <c r="L51" s="5"/>
      <c r="M51" s="5"/>
      <c r="N51" s="5"/>
      <c r="O51" s="5"/>
      <c r="P51" s="5"/>
      <c r="Q51" s="5"/>
      <c r="R51" s="5"/>
      <c r="S51" s="5"/>
      <c r="T51" s="5"/>
      <c r="U51" s="5"/>
      <c r="V51" s="5"/>
      <c r="W51" s="5"/>
      <c r="X51" s="5"/>
      <c r="Y51" s="5"/>
      <c r="Z51" s="5"/>
    </row>
    <row r="52" spans="1:26" ht="15.75" customHeight="1" x14ac:dyDescent="0.35">
      <c r="A52" s="6" t="s">
        <v>25</v>
      </c>
      <c r="B52" s="3"/>
      <c r="C52" s="3"/>
      <c r="D52" s="19" t="s">
        <v>26</v>
      </c>
      <c r="E52" s="6" t="s">
        <v>27</v>
      </c>
      <c r="F52" s="3"/>
      <c r="G52" s="3"/>
      <c r="H52" s="3"/>
      <c r="I52" s="3"/>
      <c r="J52" s="3"/>
      <c r="K52" s="4"/>
      <c r="L52" s="5"/>
      <c r="M52" s="5"/>
      <c r="N52" s="5"/>
      <c r="O52" s="5"/>
      <c r="P52" s="5"/>
      <c r="Q52" s="5"/>
      <c r="R52" s="5"/>
      <c r="S52" s="5"/>
      <c r="T52" s="5"/>
      <c r="U52" s="5"/>
      <c r="V52" s="5"/>
      <c r="W52" s="5"/>
      <c r="X52" s="5"/>
      <c r="Y52" s="5"/>
      <c r="Z52" s="5"/>
    </row>
    <row r="53" spans="1:26" ht="15.75" customHeight="1" x14ac:dyDescent="0.35">
      <c r="A53" s="3"/>
      <c r="B53" s="3"/>
      <c r="C53" s="3"/>
      <c r="D53" s="2"/>
      <c r="E53" s="3"/>
      <c r="F53" s="3"/>
      <c r="G53" s="3"/>
      <c r="H53" s="3"/>
      <c r="I53" s="3"/>
      <c r="J53" s="3"/>
      <c r="K53" s="4"/>
      <c r="L53" s="5"/>
      <c r="M53" s="5"/>
      <c r="N53" s="5"/>
      <c r="O53" s="5"/>
      <c r="P53" s="5"/>
      <c r="Q53" s="5"/>
      <c r="R53" s="5"/>
      <c r="S53" s="5"/>
      <c r="T53" s="5"/>
      <c r="U53" s="5"/>
      <c r="V53" s="5"/>
      <c r="W53" s="5"/>
      <c r="X53" s="5"/>
      <c r="Y53" s="5"/>
      <c r="Z53" s="5"/>
    </row>
    <row r="54" spans="1:26" ht="15.75" customHeight="1" x14ac:dyDescent="0.35">
      <c r="A54" s="185"/>
      <c r="B54" s="186"/>
      <c r="C54" s="186"/>
      <c r="D54" s="186"/>
      <c r="E54" s="186"/>
      <c r="F54" s="187"/>
      <c r="G54" s="3"/>
      <c r="H54" s="3"/>
      <c r="I54" s="3"/>
      <c r="J54" s="3"/>
      <c r="K54" s="4"/>
      <c r="L54" s="5"/>
      <c r="M54" s="5"/>
      <c r="N54" s="5"/>
      <c r="O54" s="5"/>
      <c r="P54" s="5"/>
      <c r="Q54" s="5"/>
      <c r="R54" s="5"/>
      <c r="S54" s="5"/>
      <c r="T54" s="5"/>
      <c r="U54" s="5"/>
      <c r="V54" s="5"/>
      <c r="W54" s="5"/>
      <c r="X54" s="5"/>
      <c r="Y54" s="5"/>
      <c r="Z54" s="5"/>
    </row>
    <row r="55" spans="1:26" ht="15.75" customHeight="1" x14ac:dyDescent="0.35">
      <c r="A55" s="6" t="s">
        <v>29</v>
      </c>
      <c r="B55" s="6"/>
      <c r="C55" s="6"/>
      <c r="D55" s="19"/>
      <c r="E55" s="6"/>
      <c r="F55" s="6"/>
      <c r="G55" s="6"/>
      <c r="H55" s="6"/>
      <c r="I55" s="6"/>
      <c r="J55" s="6"/>
      <c r="K55" s="4"/>
      <c r="L55" s="5"/>
      <c r="M55" s="5"/>
      <c r="N55" s="5"/>
      <c r="O55" s="5"/>
      <c r="P55" s="5"/>
      <c r="Q55" s="5"/>
      <c r="R55" s="5"/>
      <c r="S55" s="5"/>
      <c r="T55" s="5"/>
      <c r="U55" s="5"/>
      <c r="V55" s="5"/>
      <c r="W55" s="5"/>
      <c r="X55" s="5"/>
      <c r="Y55" s="5"/>
      <c r="Z55" s="5"/>
    </row>
    <row r="56" spans="1:26" ht="15.75" customHeight="1" x14ac:dyDescent="0.35">
      <c r="A56" s="3"/>
      <c r="B56" s="3"/>
      <c r="C56" s="3"/>
      <c r="D56" s="2"/>
      <c r="E56" s="3"/>
      <c r="F56" s="3"/>
      <c r="G56" s="3"/>
      <c r="H56" s="3"/>
      <c r="I56" s="3"/>
      <c r="J56" s="3"/>
      <c r="K56" s="4"/>
      <c r="L56" s="5"/>
      <c r="M56" s="5"/>
      <c r="N56" s="5"/>
      <c r="O56" s="5"/>
      <c r="P56" s="5"/>
      <c r="Q56" s="5"/>
      <c r="R56" s="5"/>
      <c r="S56" s="5"/>
      <c r="T56" s="5"/>
      <c r="U56" s="5"/>
      <c r="V56" s="5"/>
      <c r="W56" s="5"/>
      <c r="X56" s="5"/>
      <c r="Y56" s="5"/>
      <c r="Z56" s="5"/>
    </row>
    <row r="57" spans="1:26" ht="15" customHeight="1" x14ac:dyDescent="0.35">
      <c r="A57" s="193" t="s">
        <v>36</v>
      </c>
      <c r="B57" s="194"/>
      <c r="C57" s="194"/>
      <c r="D57" s="194"/>
      <c r="E57" s="194"/>
      <c r="F57" s="194"/>
      <c r="G57" s="194"/>
      <c r="H57" s="194"/>
      <c r="I57" s="194"/>
      <c r="J57" s="194"/>
      <c r="K57" s="4"/>
      <c r="L57" s="5"/>
      <c r="M57" s="5"/>
      <c r="N57" s="5"/>
      <c r="O57" s="5"/>
      <c r="P57" s="5"/>
      <c r="Q57" s="5"/>
      <c r="R57" s="5"/>
      <c r="S57" s="5"/>
      <c r="T57" s="5"/>
      <c r="U57" s="5"/>
      <c r="V57" s="5"/>
      <c r="W57" s="5"/>
      <c r="X57" s="5"/>
      <c r="Y57" s="5"/>
      <c r="Z57" s="5"/>
    </row>
    <row r="58" spans="1:26" ht="15.75" customHeight="1" x14ac:dyDescent="0.35">
      <c r="A58" s="195"/>
      <c r="B58" s="196"/>
      <c r="C58" s="196"/>
      <c r="D58" s="196"/>
      <c r="E58" s="196"/>
      <c r="F58" s="196"/>
      <c r="G58" s="196"/>
      <c r="H58" s="196"/>
      <c r="I58" s="196"/>
      <c r="J58" s="196"/>
      <c r="K58" s="4"/>
      <c r="L58" s="5"/>
      <c r="M58" s="5"/>
      <c r="N58" s="5"/>
      <c r="O58" s="5"/>
      <c r="P58" s="5"/>
      <c r="Q58" s="5"/>
      <c r="R58" s="5"/>
      <c r="S58" s="5"/>
      <c r="T58" s="5"/>
      <c r="U58" s="5"/>
      <c r="V58" s="5"/>
      <c r="W58" s="5"/>
      <c r="X58" s="5"/>
      <c r="Y58" s="5"/>
      <c r="Z58" s="5"/>
    </row>
    <row r="59" spans="1:26" ht="15.75" customHeight="1" x14ac:dyDescent="0.35">
      <c r="A59" s="3"/>
      <c r="B59" s="20" t="s">
        <v>37</v>
      </c>
      <c r="C59" s="13"/>
      <c r="D59" s="13"/>
      <c r="E59" s="12"/>
      <c r="F59" s="20"/>
      <c r="G59" s="20" t="s">
        <v>38</v>
      </c>
      <c r="H59" s="12"/>
      <c r="I59" s="12"/>
      <c r="J59" s="20"/>
      <c r="K59" s="4"/>
      <c r="L59" s="5"/>
      <c r="M59" s="5"/>
      <c r="N59" s="5"/>
      <c r="O59" s="5"/>
      <c r="P59" s="5"/>
      <c r="Q59" s="5"/>
      <c r="R59" s="5"/>
      <c r="S59" s="5"/>
      <c r="T59" s="5"/>
      <c r="U59" s="5"/>
      <c r="V59" s="5"/>
      <c r="W59" s="5"/>
      <c r="X59" s="5"/>
      <c r="Y59" s="5"/>
      <c r="Z59" s="5"/>
    </row>
    <row r="60" spans="1:26" ht="15.75" customHeight="1" x14ac:dyDescent="0.35">
      <c r="A60" s="21">
        <v>1</v>
      </c>
      <c r="B60" s="188" t="s">
        <v>39</v>
      </c>
      <c r="C60" s="186"/>
      <c r="D60" s="186"/>
      <c r="E60" s="186"/>
      <c r="F60" s="187"/>
      <c r="G60" s="197" t="s">
        <v>40</v>
      </c>
      <c r="H60" s="198"/>
      <c r="I60" s="198"/>
      <c r="J60" s="199"/>
      <c r="K60" s="4"/>
      <c r="L60" s="5"/>
      <c r="M60" s="5"/>
      <c r="N60" s="5"/>
      <c r="O60" s="5"/>
      <c r="P60" s="5"/>
      <c r="Q60" s="5"/>
      <c r="R60" s="5"/>
      <c r="S60" s="5"/>
      <c r="T60" s="5"/>
      <c r="U60" s="5"/>
      <c r="V60" s="5"/>
      <c r="W60" s="5"/>
      <c r="X60" s="5"/>
      <c r="Y60" s="5"/>
      <c r="Z60" s="5"/>
    </row>
    <row r="61" spans="1:26" ht="15.75" customHeight="1" x14ac:dyDescent="0.35">
      <c r="A61" s="22">
        <v>2</v>
      </c>
      <c r="B61" s="185"/>
      <c r="C61" s="186"/>
      <c r="D61" s="186"/>
      <c r="E61" s="186"/>
      <c r="F61" s="187"/>
      <c r="G61" s="200"/>
      <c r="H61" s="201"/>
      <c r="I61" s="201"/>
      <c r="J61" s="202"/>
      <c r="K61" s="4"/>
      <c r="L61" s="5"/>
      <c r="M61" s="5"/>
      <c r="N61" s="5"/>
      <c r="O61" s="5"/>
      <c r="P61" s="5"/>
      <c r="Q61" s="5"/>
      <c r="R61" s="5"/>
      <c r="S61" s="5"/>
      <c r="T61" s="5"/>
      <c r="U61" s="5"/>
      <c r="V61" s="5"/>
      <c r="W61" s="5"/>
      <c r="X61" s="5"/>
      <c r="Y61" s="5"/>
      <c r="Z61" s="5"/>
    </row>
    <row r="62" spans="1:26" ht="15.75" customHeight="1" x14ac:dyDescent="0.35">
      <c r="A62" s="22">
        <v>3</v>
      </c>
      <c r="B62" s="185"/>
      <c r="C62" s="186"/>
      <c r="D62" s="186"/>
      <c r="E62" s="186"/>
      <c r="F62" s="187"/>
      <c r="G62" s="185"/>
      <c r="H62" s="186"/>
      <c r="I62" s="186"/>
      <c r="J62" s="187"/>
      <c r="K62" s="4"/>
      <c r="L62" s="5"/>
      <c r="M62" s="5"/>
      <c r="N62" s="5"/>
      <c r="O62" s="5"/>
      <c r="P62" s="5"/>
      <c r="Q62" s="5"/>
      <c r="R62" s="5"/>
      <c r="S62" s="5"/>
      <c r="T62" s="5"/>
      <c r="U62" s="5"/>
      <c r="V62" s="5"/>
      <c r="W62" s="5"/>
      <c r="X62" s="5"/>
      <c r="Y62" s="5"/>
      <c r="Z62" s="5"/>
    </row>
    <row r="63" spans="1:26" ht="15.75" customHeight="1" x14ac:dyDescent="0.35">
      <c r="A63" s="22">
        <v>4</v>
      </c>
      <c r="B63" s="185"/>
      <c r="C63" s="186"/>
      <c r="D63" s="186"/>
      <c r="E63" s="186"/>
      <c r="F63" s="187"/>
      <c r="G63" s="185"/>
      <c r="H63" s="186"/>
      <c r="I63" s="186"/>
      <c r="J63" s="187"/>
      <c r="K63" s="4"/>
      <c r="L63" s="5"/>
      <c r="M63" s="5"/>
      <c r="N63" s="5"/>
      <c r="O63" s="5"/>
      <c r="P63" s="5"/>
      <c r="Q63" s="5"/>
      <c r="R63" s="5"/>
      <c r="S63" s="5"/>
      <c r="T63" s="5"/>
      <c r="U63" s="5"/>
      <c r="V63" s="5"/>
      <c r="W63" s="5"/>
      <c r="X63" s="5"/>
      <c r="Y63" s="5"/>
      <c r="Z63" s="5"/>
    </row>
    <row r="64" spans="1:26" ht="15.75" customHeight="1" x14ac:dyDescent="0.35">
      <c r="A64" s="22">
        <v>5</v>
      </c>
      <c r="B64" s="185"/>
      <c r="C64" s="186"/>
      <c r="D64" s="186"/>
      <c r="E64" s="186"/>
      <c r="F64" s="187"/>
      <c r="G64" s="185"/>
      <c r="H64" s="186"/>
      <c r="I64" s="186"/>
      <c r="J64" s="187"/>
      <c r="K64" s="4"/>
      <c r="L64" s="5"/>
      <c r="M64" s="5"/>
      <c r="N64" s="5"/>
      <c r="O64" s="5"/>
      <c r="P64" s="5"/>
      <c r="Q64" s="5"/>
      <c r="R64" s="5"/>
      <c r="S64" s="5"/>
      <c r="T64" s="5"/>
      <c r="U64" s="5"/>
      <c r="V64" s="5"/>
      <c r="W64" s="5"/>
      <c r="X64" s="5"/>
      <c r="Y64" s="5"/>
      <c r="Z64" s="5"/>
    </row>
    <row r="65" spans="1:26" ht="15.75" customHeight="1" x14ac:dyDescent="0.35">
      <c r="A65" s="22">
        <v>6</v>
      </c>
      <c r="B65" s="185"/>
      <c r="C65" s="186"/>
      <c r="D65" s="186"/>
      <c r="E65" s="186"/>
      <c r="F65" s="187"/>
      <c r="G65" s="185"/>
      <c r="H65" s="186"/>
      <c r="I65" s="186"/>
      <c r="J65" s="187"/>
      <c r="K65" s="4"/>
      <c r="L65" s="5"/>
      <c r="M65" s="5"/>
      <c r="N65" s="5"/>
      <c r="O65" s="5"/>
      <c r="P65" s="5"/>
      <c r="Q65" s="5"/>
      <c r="R65" s="5"/>
      <c r="S65" s="5"/>
      <c r="T65" s="5"/>
      <c r="U65" s="5"/>
      <c r="V65" s="5"/>
      <c r="W65" s="5"/>
      <c r="X65" s="5"/>
      <c r="Y65" s="5"/>
      <c r="Z65" s="5"/>
    </row>
    <row r="66" spans="1:26" ht="15.75" customHeight="1" x14ac:dyDescent="0.35">
      <c r="A66" s="22">
        <v>7</v>
      </c>
      <c r="B66" s="185"/>
      <c r="C66" s="186"/>
      <c r="D66" s="186"/>
      <c r="E66" s="186"/>
      <c r="F66" s="187"/>
      <c r="G66" s="185"/>
      <c r="H66" s="186"/>
      <c r="I66" s="186"/>
      <c r="J66" s="187"/>
      <c r="K66" s="4"/>
      <c r="L66" s="5"/>
      <c r="M66" s="5"/>
      <c r="N66" s="5"/>
      <c r="O66" s="5"/>
      <c r="P66" s="5"/>
      <c r="Q66" s="5"/>
      <c r="R66" s="5"/>
      <c r="S66" s="5"/>
      <c r="T66" s="5"/>
      <c r="U66" s="5"/>
      <c r="V66" s="5"/>
      <c r="W66" s="5"/>
      <c r="X66" s="5"/>
      <c r="Y66" s="5"/>
      <c r="Z66" s="5"/>
    </row>
    <row r="67" spans="1:26" ht="15.75" customHeight="1" x14ac:dyDescent="0.35">
      <c r="A67" s="22">
        <v>8</v>
      </c>
      <c r="B67" s="185"/>
      <c r="C67" s="186"/>
      <c r="D67" s="186"/>
      <c r="E67" s="186"/>
      <c r="F67" s="187"/>
      <c r="G67" s="185"/>
      <c r="H67" s="186"/>
      <c r="I67" s="186"/>
      <c r="J67" s="187"/>
      <c r="K67" s="4"/>
      <c r="L67" s="5"/>
      <c r="M67" s="5"/>
      <c r="N67" s="5"/>
      <c r="O67" s="5"/>
      <c r="P67" s="5"/>
      <c r="Q67" s="5"/>
      <c r="R67" s="5"/>
      <c r="S67" s="5"/>
      <c r="T67" s="5"/>
      <c r="U67" s="5"/>
      <c r="V67" s="5"/>
      <c r="W67" s="5"/>
      <c r="X67" s="5"/>
      <c r="Y67" s="5"/>
      <c r="Z67" s="5"/>
    </row>
    <row r="68" spans="1:26" ht="15.75" customHeight="1" x14ac:dyDescent="0.35">
      <c r="A68" s="3"/>
      <c r="B68" s="3"/>
      <c r="C68" s="3"/>
      <c r="D68" s="2"/>
      <c r="E68" s="3"/>
      <c r="F68" s="3"/>
      <c r="G68" s="3"/>
      <c r="H68" s="3"/>
      <c r="I68" s="3"/>
      <c r="J68" s="3"/>
      <c r="K68" s="4"/>
      <c r="L68" s="5"/>
      <c r="M68" s="5"/>
      <c r="N68" s="5"/>
      <c r="O68" s="5"/>
      <c r="P68" s="5"/>
      <c r="Q68" s="5"/>
      <c r="R68" s="5"/>
      <c r="S68" s="5"/>
      <c r="T68" s="5"/>
      <c r="U68" s="5"/>
      <c r="V68" s="5"/>
      <c r="W68" s="5"/>
      <c r="X68" s="5"/>
      <c r="Y68" s="5"/>
      <c r="Z68" s="5"/>
    </row>
    <row r="69" spans="1:26" ht="15.75" customHeight="1" x14ac:dyDescent="0.35">
      <c r="A69" s="3"/>
      <c r="B69" s="3"/>
      <c r="C69" s="3"/>
      <c r="D69" s="2"/>
      <c r="E69" s="3"/>
      <c r="F69" s="3"/>
      <c r="G69" s="3"/>
      <c r="H69" s="3"/>
      <c r="I69" s="3"/>
      <c r="J69" s="3"/>
      <c r="K69" s="4"/>
      <c r="L69" s="5"/>
      <c r="M69" s="5"/>
      <c r="N69" s="5"/>
      <c r="O69" s="5"/>
      <c r="P69" s="5"/>
      <c r="Q69" s="5"/>
      <c r="R69" s="5"/>
      <c r="S69" s="5"/>
      <c r="T69" s="5"/>
      <c r="U69" s="5"/>
      <c r="V69" s="5"/>
      <c r="W69" s="5"/>
      <c r="X69" s="5"/>
      <c r="Y69" s="5"/>
      <c r="Z69" s="5"/>
    </row>
    <row r="70" spans="1:26" ht="15.75" customHeight="1" x14ac:dyDescent="0.35">
      <c r="A70" s="3"/>
      <c r="B70" s="3"/>
      <c r="C70" s="3"/>
      <c r="D70" s="2"/>
      <c r="E70" s="3"/>
      <c r="F70" s="3"/>
      <c r="G70" s="3"/>
      <c r="H70" s="3"/>
      <c r="I70" s="3"/>
      <c r="J70" s="3"/>
      <c r="K70" s="4"/>
      <c r="L70" s="5"/>
      <c r="M70" s="5"/>
      <c r="N70" s="5"/>
      <c r="O70" s="5"/>
      <c r="P70" s="5"/>
      <c r="Q70" s="5"/>
      <c r="R70" s="5"/>
      <c r="S70" s="5"/>
      <c r="T70" s="5"/>
      <c r="U70" s="5"/>
      <c r="V70" s="5"/>
      <c r="W70" s="5"/>
      <c r="X70" s="5"/>
      <c r="Y70" s="5"/>
      <c r="Z70" s="5"/>
    </row>
    <row r="71" spans="1:26" ht="15.75" customHeight="1" x14ac:dyDescent="0.35">
      <c r="A71" s="4"/>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35">
      <c r="A72" s="4"/>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35">
      <c r="A73" s="4"/>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35">
      <c r="A74" s="4"/>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35">
      <c r="A75" s="4"/>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35">
      <c r="A76" s="4"/>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35">
      <c r="A77" s="4"/>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35">
      <c r="A78" s="4"/>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35">
      <c r="A79" s="4"/>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35">
      <c r="A80" s="4"/>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35">
      <c r="A81" s="4"/>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35">
      <c r="A82" s="4"/>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35">
      <c r="A83" s="4"/>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35">
      <c r="A84" s="4"/>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35">
      <c r="A85" s="4"/>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35">
      <c r="A86" s="4"/>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35">
      <c r="A87" s="4"/>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35">
      <c r="A88" s="4"/>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35">
      <c r="A89" s="4"/>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35">
      <c r="A90" s="4"/>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35">
      <c r="A91" s="4"/>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35">
      <c r="A92" s="4"/>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35">
      <c r="A93" s="4"/>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35">
      <c r="A94" s="4"/>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35">
      <c r="A95" s="4"/>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35">
      <c r="A96" s="4"/>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35">
      <c r="A97" s="4"/>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35">
      <c r="A98" s="4"/>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35">
      <c r="A99" s="4"/>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35">
      <c r="A100" s="4"/>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35">
      <c r="A101" s="4"/>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35">
      <c r="A102" s="4"/>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35">
      <c r="A103" s="4"/>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35">
      <c r="A104" s="4"/>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35">
      <c r="A105" s="4"/>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35">
      <c r="A106" s="4"/>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35">
      <c r="A107" s="4"/>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35">
      <c r="A108" s="4"/>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35">
      <c r="A109" s="4"/>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35">
      <c r="A110" s="4"/>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35">
      <c r="A111" s="4"/>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35">
      <c r="A112" s="4"/>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35">
      <c r="A113" s="4"/>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35">
      <c r="A114" s="4"/>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35">
      <c r="A115" s="4"/>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35">
      <c r="A116" s="4"/>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35">
      <c r="A117" s="4"/>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35">
      <c r="A118" s="4"/>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35">
      <c r="A119" s="4"/>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5">
      <c r="A120" s="4"/>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35">
      <c r="A121" s="4"/>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35">
      <c r="A122" s="4"/>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5">
      <c r="A123" s="4"/>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35">
      <c r="A124" s="4"/>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35">
      <c r="A125" s="4"/>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35">
      <c r="A126" s="4"/>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35">
      <c r="A127" s="4"/>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35">
      <c r="A128" s="4"/>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35">
      <c r="A129" s="4"/>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35">
      <c r="A130" s="4"/>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35">
      <c r="A131" s="4"/>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35">
      <c r="A132" s="4"/>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35">
      <c r="A133" s="4"/>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35">
      <c r="A134" s="4"/>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35">
      <c r="A135" s="4"/>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35">
      <c r="A136" s="4"/>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35">
      <c r="A137" s="4"/>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35">
      <c r="A138" s="4"/>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35">
      <c r="A139" s="4"/>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35">
      <c r="A140" s="4"/>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35">
      <c r="A141" s="4"/>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35">
      <c r="A142" s="4"/>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35">
      <c r="A143" s="4"/>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35">
      <c r="A144" s="4"/>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35">
      <c r="A145" s="4"/>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35">
      <c r="A146" s="4"/>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35">
      <c r="A147" s="4"/>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35">
      <c r="A148" s="4"/>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35">
      <c r="A149" s="4"/>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35">
      <c r="A150" s="4"/>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35">
      <c r="A151" s="4"/>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35">
      <c r="A152" s="4"/>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35">
      <c r="A153" s="4"/>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35">
      <c r="A154" s="4"/>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35">
      <c r="A155" s="4"/>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35">
      <c r="A156" s="4"/>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35">
      <c r="A157" s="4"/>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35">
      <c r="A158" s="4"/>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35">
      <c r="A159" s="4"/>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35">
      <c r="A160" s="4"/>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35">
      <c r="A161" s="4"/>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35">
      <c r="A162" s="4"/>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35">
      <c r="A163" s="4"/>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35">
      <c r="A164" s="4"/>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35">
      <c r="A165" s="4"/>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35">
      <c r="A166" s="4"/>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35">
      <c r="A167" s="4"/>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35">
      <c r="A168" s="4"/>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35">
      <c r="A169" s="4"/>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35">
      <c r="A170" s="4"/>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35">
      <c r="A171" s="4"/>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35">
      <c r="A172" s="4"/>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35">
      <c r="A173" s="4"/>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35">
      <c r="A174" s="4"/>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35">
      <c r="A175" s="4"/>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35">
      <c r="A176" s="4"/>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35">
      <c r="A177" s="4"/>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35">
      <c r="A178" s="4"/>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35">
      <c r="A179" s="4"/>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35">
      <c r="A180" s="4"/>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35">
      <c r="A181" s="4"/>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35">
      <c r="A182" s="4"/>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35">
      <c r="A183" s="4"/>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35">
      <c r="A184" s="4"/>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35">
      <c r="A185" s="4"/>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35">
      <c r="A186" s="4"/>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35">
      <c r="A187" s="4"/>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35">
      <c r="A188" s="4"/>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35">
      <c r="A189" s="4"/>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35">
      <c r="A190" s="4"/>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35">
      <c r="A191" s="4"/>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35">
      <c r="A192" s="4"/>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35">
      <c r="A193" s="4"/>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35">
      <c r="A194" s="4"/>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35">
      <c r="A195" s="4"/>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35">
      <c r="A196" s="4"/>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35">
      <c r="A197" s="4"/>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35">
      <c r="A198" s="4"/>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35">
      <c r="A199" s="4"/>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35">
      <c r="A200" s="4"/>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35">
      <c r="A201" s="4"/>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35">
      <c r="A202" s="4"/>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35">
      <c r="A203" s="4"/>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35">
      <c r="A204" s="4"/>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35">
      <c r="A205" s="4"/>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35">
      <c r="A206" s="4"/>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35">
      <c r="A207" s="4"/>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35">
      <c r="A208" s="4"/>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35">
      <c r="A209" s="4"/>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35">
      <c r="A210" s="4"/>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35">
      <c r="A211" s="4"/>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35">
      <c r="A212" s="4"/>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35">
      <c r="A213" s="4"/>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35">
      <c r="A214" s="4"/>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35">
      <c r="A215" s="4"/>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35">
      <c r="A216" s="4"/>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35">
      <c r="A217" s="4"/>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35">
      <c r="A218" s="4"/>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35">
      <c r="A219" s="4"/>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35">
      <c r="A220" s="4"/>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35">
      <c r="A221" s="4"/>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35">
      <c r="A222" s="4"/>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35">
      <c r="A223" s="4"/>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35">
      <c r="A224" s="4"/>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35">
      <c r="A225" s="4"/>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35">
      <c r="A226" s="4"/>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35">
      <c r="A227" s="4"/>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35">
      <c r="A228" s="4"/>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35">
      <c r="A229" s="4"/>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35">
      <c r="A230" s="4"/>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35">
      <c r="A231" s="4"/>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35">
      <c r="A232" s="4"/>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35">
      <c r="A233" s="4"/>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35">
      <c r="A234" s="4"/>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35">
      <c r="A235" s="4"/>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35">
      <c r="A236" s="4"/>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35">
      <c r="A237" s="4"/>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35">
      <c r="A238" s="4"/>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35">
      <c r="A239" s="4"/>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35">
      <c r="A240" s="4"/>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35">
      <c r="A241" s="4"/>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35">
      <c r="A242" s="4"/>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35">
      <c r="A243" s="4"/>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35">
      <c r="A244" s="4"/>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35">
      <c r="A245" s="4"/>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35">
      <c r="A246" s="4"/>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35">
      <c r="A247" s="4"/>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35">
      <c r="A248" s="4"/>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35">
      <c r="A249" s="4"/>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35">
      <c r="A250" s="4"/>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35">
      <c r="A251" s="4"/>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35">
      <c r="A252" s="4"/>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35">
      <c r="A253" s="4"/>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35">
      <c r="A254" s="4"/>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35">
      <c r="A255" s="4"/>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35">
      <c r="A256" s="4"/>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35">
      <c r="A257" s="4"/>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35">
      <c r="A258" s="4"/>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35">
      <c r="A259" s="4"/>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35">
      <c r="A260" s="4"/>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35">
      <c r="A261" s="4"/>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35">
      <c r="A262" s="4"/>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35">
      <c r="A263" s="4"/>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35">
      <c r="A264" s="4"/>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35">
      <c r="A265" s="4"/>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35">
      <c r="A266" s="4"/>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35">
      <c r="A267" s="4"/>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35">
      <c r="A268" s="4"/>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35">
      <c r="A269" s="4"/>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35">
      <c r="A270" s="4"/>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35">
      <c r="A271" s="4"/>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35">
      <c r="A272" s="4"/>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35">
      <c r="A273" s="4"/>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35">
      <c r="A274" s="4"/>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35">
      <c r="A275" s="4"/>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35">
      <c r="A276" s="4"/>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35">
      <c r="A277" s="4"/>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35">
      <c r="A278" s="4"/>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35">
      <c r="A279" s="4"/>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35">
      <c r="A280" s="4"/>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35">
      <c r="A281" s="4"/>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35">
      <c r="A282" s="4"/>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35">
      <c r="A283" s="4"/>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35">
      <c r="A284" s="4"/>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35">
      <c r="A285" s="4"/>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35">
      <c r="A286" s="4"/>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35">
      <c r="A287" s="4"/>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35">
      <c r="A288" s="4"/>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35">
      <c r="A289" s="4"/>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35">
      <c r="A290" s="4"/>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35">
      <c r="A291" s="4"/>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35">
      <c r="A292" s="4"/>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35">
      <c r="A293" s="4"/>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35">
      <c r="A294" s="4"/>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35">
      <c r="A295" s="4"/>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35">
      <c r="A296" s="4"/>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35">
      <c r="A297" s="4"/>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35">
      <c r="A298" s="4"/>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35">
      <c r="A299" s="4"/>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35">
      <c r="A300" s="4"/>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35">
      <c r="A301" s="4"/>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35">
      <c r="A302" s="4"/>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35">
      <c r="A303" s="4"/>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35">
      <c r="A304" s="4"/>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35">
      <c r="A305" s="4"/>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35">
      <c r="A306" s="4"/>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35">
      <c r="A307" s="4"/>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35">
      <c r="A308" s="4"/>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35">
      <c r="A309" s="4"/>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35">
      <c r="A310" s="4"/>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35">
      <c r="A311" s="4"/>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35">
      <c r="A312" s="4"/>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35">
      <c r="A313" s="4"/>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35">
      <c r="A314" s="4"/>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35">
      <c r="A315" s="4"/>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35">
      <c r="A316" s="4"/>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35">
      <c r="A317" s="4"/>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35">
      <c r="A318" s="4"/>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35">
      <c r="A319" s="4"/>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35">
      <c r="A320" s="4"/>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35">
      <c r="A321" s="4"/>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35">
      <c r="A322" s="4"/>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35">
      <c r="A323" s="4"/>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35">
      <c r="A324" s="4"/>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35">
      <c r="A325" s="4"/>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35">
      <c r="A326" s="4"/>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35">
      <c r="A327" s="4"/>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35">
      <c r="A328" s="4"/>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35">
      <c r="A329" s="4"/>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35">
      <c r="A330" s="4"/>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35">
      <c r="A331" s="4"/>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35">
      <c r="A332" s="4"/>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35">
      <c r="A333" s="4"/>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35">
      <c r="A334" s="4"/>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35">
      <c r="A335" s="4"/>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35">
      <c r="A336" s="4"/>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35">
      <c r="A337" s="4"/>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35">
      <c r="A338" s="4"/>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35">
      <c r="A339" s="4"/>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35">
      <c r="A340" s="4"/>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35">
      <c r="A341" s="4"/>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35">
      <c r="A342" s="4"/>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35">
      <c r="A343" s="4"/>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35">
      <c r="A344" s="4"/>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35">
      <c r="A345" s="4"/>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35">
      <c r="A346" s="4"/>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35">
      <c r="A347" s="4"/>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35">
      <c r="A348" s="4"/>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35">
      <c r="A349" s="4"/>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35">
      <c r="A350" s="4"/>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35">
      <c r="A351" s="4"/>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35">
      <c r="A352" s="4"/>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35">
      <c r="A353" s="4"/>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35">
      <c r="A354" s="4"/>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35">
      <c r="A355" s="4"/>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35">
      <c r="A356" s="4"/>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35">
      <c r="A357" s="4"/>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35">
      <c r="A358" s="4"/>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35">
      <c r="A359" s="4"/>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35">
      <c r="A360" s="4"/>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35">
      <c r="A361" s="4"/>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35">
      <c r="A362" s="4"/>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35">
      <c r="A363" s="4"/>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35">
      <c r="A364" s="4"/>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35">
      <c r="A365" s="4"/>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35">
      <c r="A366" s="4"/>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35">
      <c r="A367" s="4"/>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35">
      <c r="A368" s="4"/>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35">
      <c r="A369" s="4"/>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35">
      <c r="A370" s="4"/>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35">
      <c r="A371" s="4"/>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35">
      <c r="A372" s="4"/>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35">
      <c r="A373" s="4"/>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35">
      <c r="A374" s="4"/>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35">
      <c r="A375" s="4"/>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35">
      <c r="A376" s="4"/>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35">
      <c r="A377" s="4"/>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35">
      <c r="A378" s="4"/>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35">
      <c r="A379" s="4"/>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35">
      <c r="A380" s="4"/>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35">
      <c r="A381" s="4"/>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35">
      <c r="A382" s="4"/>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35">
      <c r="A383" s="4"/>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35">
      <c r="A384" s="4"/>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35">
      <c r="A385" s="4"/>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35">
      <c r="A386" s="4"/>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35">
      <c r="A387" s="4"/>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35">
      <c r="A388" s="4"/>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35">
      <c r="A389" s="4"/>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35">
      <c r="A390" s="4"/>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35">
      <c r="A391" s="4"/>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35">
      <c r="A392" s="4"/>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35">
      <c r="A393" s="4"/>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35">
      <c r="A394" s="4"/>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35">
      <c r="A395" s="4"/>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35">
      <c r="A396" s="4"/>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35">
      <c r="A397" s="4"/>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35">
      <c r="A398" s="4"/>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35">
      <c r="A399" s="4"/>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35">
      <c r="A400" s="4"/>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35">
      <c r="A401" s="4"/>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35">
      <c r="A402" s="4"/>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35">
      <c r="A403" s="4"/>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35">
      <c r="A404" s="4"/>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35">
      <c r="A405" s="4"/>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35">
      <c r="A406" s="4"/>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35">
      <c r="A407" s="4"/>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35">
      <c r="A408" s="4"/>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35">
      <c r="A409" s="4"/>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35">
      <c r="A410" s="4"/>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35">
      <c r="A411" s="4"/>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35">
      <c r="A412" s="4"/>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35">
      <c r="A413" s="4"/>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35">
      <c r="A414" s="4"/>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35">
      <c r="A415" s="4"/>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35">
      <c r="A416" s="4"/>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35">
      <c r="A417" s="4"/>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35">
      <c r="A418" s="4"/>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35">
      <c r="A419" s="4"/>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35">
      <c r="A420" s="4"/>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35">
      <c r="A421" s="4"/>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35">
      <c r="A422" s="4"/>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35">
      <c r="A423" s="4"/>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35">
      <c r="A424" s="4"/>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35">
      <c r="A425" s="4"/>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35">
      <c r="A426" s="4"/>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35">
      <c r="A427" s="4"/>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35">
      <c r="A428" s="4"/>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35">
      <c r="A429" s="4"/>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35">
      <c r="A430" s="4"/>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35">
      <c r="A431" s="4"/>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35">
      <c r="A432" s="4"/>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35">
      <c r="A433" s="4"/>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35">
      <c r="A434" s="4"/>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35">
      <c r="A435" s="4"/>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35">
      <c r="A436" s="4"/>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35">
      <c r="A437" s="4"/>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35">
      <c r="A438" s="4"/>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35">
      <c r="A439" s="4"/>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35">
      <c r="A440" s="4"/>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35">
      <c r="A441" s="4"/>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35">
      <c r="A442" s="4"/>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35">
      <c r="A443" s="4"/>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35">
      <c r="A444" s="4"/>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35">
      <c r="A445" s="4"/>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35">
      <c r="A446" s="4"/>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35">
      <c r="A447" s="4"/>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35">
      <c r="A448" s="4"/>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35">
      <c r="A449" s="4"/>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35">
      <c r="A450" s="4"/>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35">
      <c r="A451" s="4"/>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35">
      <c r="A452" s="4"/>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35">
      <c r="A453" s="4"/>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35">
      <c r="A454" s="4"/>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35">
      <c r="A455" s="4"/>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35">
      <c r="A456" s="4"/>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35">
      <c r="A457" s="4"/>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35">
      <c r="A458" s="4"/>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35">
      <c r="A459" s="4"/>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35">
      <c r="A460" s="4"/>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35">
      <c r="A461" s="4"/>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35">
      <c r="A462" s="4"/>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35">
      <c r="A463" s="4"/>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35">
      <c r="A464" s="4"/>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35">
      <c r="A465" s="4"/>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35">
      <c r="A466" s="4"/>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35">
      <c r="A467" s="4"/>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35">
      <c r="A468" s="4"/>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35">
      <c r="A469" s="4"/>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35">
      <c r="A470" s="4"/>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35">
      <c r="A471" s="4"/>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35">
      <c r="A472" s="4"/>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35">
      <c r="A473" s="4"/>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35">
      <c r="A474" s="4"/>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35">
      <c r="A475" s="4"/>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35">
      <c r="A476" s="4"/>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35">
      <c r="A477" s="4"/>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35">
      <c r="A478" s="4"/>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35">
      <c r="A479" s="4"/>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35">
      <c r="A480" s="4"/>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35">
      <c r="A481" s="4"/>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35">
      <c r="A482" s="4"/>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35">
      <c r="A483" s="4"/>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35">
      <c r="A484" s="4"/>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35">
      <c r="A485" s="4"/>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35">
      <c r="A486" s="4"/>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35">
      <c r="A487" s="4"/>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35">
      <c r="A488" s="4"/>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35">
      <c r="A489" s="4"/>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35">
      <c r="A490" s="4"/>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35">
      <c r="A491" s="4"/>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35">
      <c r="A492" s="4"/>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35">
      <c r="A493" s="4"/>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35">
      <c r="A494" s="4"/>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35">
      <c r="A495" s="4"/>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35">
      <c r="A496" s="4"/>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35">
      <c r="A497" s="4"/>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35">
      <c r="A498" s="4"/>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35">
      <c r="A499" s="4"/>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35">
      <c r="A500" s="4"/>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35">
      <c r="A501" s="4"/>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35">
      <c r="A502" s="4"/>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35">
      <c r="A503" s="4"/>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35">
      <c r="A504" s="4"/>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35">
      <c r="A505" s="4"/>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35">
      <c r="A506" s="4"/>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35">
      <c r="A507" s="4"/>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35">
      <c r="A508" s="4"/>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35">
      <c r="A509" s="4"/>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35">
      <c r="A510" s="4"/>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35">
      <c r="A511" s="4"/>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35">
      <c r="A512" s="4"/>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35">
      <c r="A513" s="4"/>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35">
      <c r="A514" s="4"/>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35">
      <c r="A515" s="4"/>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35">
      <c r="A516" s="4"/>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35">
      <c r="A517" s="4"/>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35">
      <c r="A518" s="4"/>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35">
      <c r="A519" s="4"/>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35">
      <c r="A520" s="4"/>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35">
      <c r="A521" s="4"/>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35">
      <c r="A522" s="4"/>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35">
      <c r="A523" s="4"/>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35">
      <c r="A524" s="4"/>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35">
      <c r="A525" s="4"/>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35">
      <c r="A526" s="4"/>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35">
      <c r="A527" s="4"/>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35">
      <c r="A528" s="4"/>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35">
      <c r="A529" s="4"/>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35">
      <c r="A530" s="4"/>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35">
      <c r="A531" s="4"/>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35">
      <c r="A532" s="4"/>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35">
      <c r="A533" s="4"/>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35">
      <c r="A534" s="4"/>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35">
      <c r="A535" s="4"/>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35">
      <c r="A536" s="4"/>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35">
      <c r="A537" s="4"/>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35">
      <c r="A538" s="4"/>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35">
      <c r="A539" s="4"/>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35">
      <c r="A540" s="4"/>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35">
      <c r="A541" s="4"/>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35">
      <c r="A542" s="4"/>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35">
      <c r="A543" s="4"/>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35">
      <c r="A544" s="4"/>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35">
      <c r="A545" s="4"/>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35">
      <c r="A546" s="4"/>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35">
      <c r="A547" s="4"/>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35">
      <c r="A548" s="4"/>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35">
      <c r="A549" s="4"/>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35">
      <c r="A550" s="4"/>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35">
      <c r="A551" s="4"/>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35">
      <c r="A552" s="4"/>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35">
      <c r="A553" s="4"/>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35">
      <c r="A554" s="4"/>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35">
      <c r="A555" s="4"/>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35">
      <c r="A556" s="4"/>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35">
      <c r="A557" s="4"/>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35">
      <c r="A558" s="4"/>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35">
      <c r="A559" s="4"/>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35">
      <c r="A560" s="4"/>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35">
      <c r="A561" s="4"/>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35">
      <c r="A562" s="4"/>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35">
      <c r="A563" s="4"/>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35">
      <c r="A564" s="4"/>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35">
      <c r="A565" s="4"/>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35">
      <c r="A566" s="4"/>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35">
      <c r="A567" s="4"/>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35">
      <c r="A568" s="4"/>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35">
      <c r="A569" s="4"/>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35">
      <c r="A570" s="4"/>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35">
      <c r="A571" s="4"/>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35">
      <c r="A572" s="4"/>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35">
      <c r="A573" s="4"/>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35">
      <c r="A574" s="4"/>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35">
      <c r="A575" s="4"/>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35">
      <c r="A576" s="4"/>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35">
      <c r="A577" s="4"/>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35">
      <c r="A578" s="4"/>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35">
      <c r="A579" s="4"/>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35">
      <c r="A580" s="4"/>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35">
      <c r="A581" s="4"/>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35">
      <c r="A582" s="4"/>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35">
      <c r="A583" s="4"/>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35">
      <c r="A584" s="4"/>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35">
      <c r="A585" s="4"/>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35">
      <c r="A586" s="4"/>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35">
      <c r="A587" s="4"/>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35">
      <c r="A588" s="4"/>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35">
      <c r="A589" s="4"/>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35">
      <c r="A590" s="4"/>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35">
      <c r="A591" s="4"/>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35">
      <c r="A592" s="4"/>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35">
      <c r="A593" s="4"/>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35">
      <c r="A594" s="4"/>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35">
      <c r="A595" s="4"/>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35">
      <c r="A596" s="4"/>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35">
      <c r="A597" s="4"/>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35">
      <c r="A598" s="4"/>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35">
      <c r="A599" s="4"/>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35">
      <c r="A600" s="4"/>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35">
      <c r="A601" s="4"/>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35">
      <c r="A602" s="4"/>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35">
      <c r="A603" s="4"/>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35">
      <c r="A604" s="4"/>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35">
      <c r="A605" s="4"/>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35">
      <c r="A606" s="4"/>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35">
      <c r="A607" s="4"/>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35">
      <c r="A608" s="4"/>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35">
      <c r="A609" s="4"/>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35">
      <c r="A610" s="4"/>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35">
      <c r="A611" s="4"/>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35">
      <c r="A612" s="4"/>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35">
      <c r="A613" s="4"/>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35">
      <c r="A614" s="4"/>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35">
      <c r="A615" s="4"/>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35">
      <c r="A616" s="4"/>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35">
      <c r="A617" s="4"/>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35">
      <c r="A618" s="4"/>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35">
      <c r="A619" s="4"/>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35">
      <c r="A620" s="4"/>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35">
      <c r="A621" s="4"/>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35">
      <c r="A622" s="4"/>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35">
      <c r="A623" s="4"/>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35">
      <c r="A624" s="4"/>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35">
      <c r="A625" s="4"/>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35">
      <c r="A626" s="4"/>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35">
      <c r="A627" s="4"/>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35">
      <c r="A628" s="4"/>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35">
      <c r="A629" s="4"/>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35">
      <c r="A630" s="4"/>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35">
      <c r="A631" s="4"/>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35">
      <c r="A632" s="4"/>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35">
      <c r="A633" s="4"/>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35">
      <c r="A634" s="4"/>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35">
      <c r="A635" s="4"/>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35">
      <c r="A636" s="4"/>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35">
      <c r="A637" s="4"/>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35">
      <c r="A638" s="4"/>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35">
      <c r="A639" s="4"/>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35">
      <c r="A640" s="4"/>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35">
      <c r="A641" s="4"/>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35">
      <c r="A642" s="4"/>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35">
      <c r="A643" s="4"/>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35">
      <c r="A644" s="4"/>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35">
      <c r="A645" s="4"/>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35">
      <c r="A646" s="4"/>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35">
      <c r="A647" s="4"/>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35">
      <c r="A648" s="4"/>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35">
      <c r="A649" s="4"/>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35">
      <c r="A650" s="4"/>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35">
      <c r="A651" s="4"/>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35">
      <c r="A652" s="4"/>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35">
      <c r="A653" s="4"/>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35">
      <c r="A654" s="4"/>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35">
      <c r="A655" s="4"/>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35">
      <c r="A656" s="4"/>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35">
      <c r="A657" s="4"/>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35">
      <c r="A658" s="4"/>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35">
      <c r="A659" s="4"/>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35">
      <c r="A660" s="4"/>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35">
      <c r="A661" s="4"/>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35">
      <c r="A662" s="4"/>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35">
      <c r="A663" s="4"/>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35">
      <c r="A664" s="4"/>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35">
      <c r="A665" s="4"/>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35">
      <c r="A666" s="4"/>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35">
      <c r="A667" s="4"/>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35">
      <c r="A668" s="4"/>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35">
      <c r="A669" s="4"/>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35">
      <c r="A670" s="4"/>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35">
      <c r="A671" s="4"/>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35">
      <c r="A672" s="4"/>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35">
      <c r="A673" s="4"/>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35">
      <c r="A674" s="4"/>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35">
      <c r="A675" s="4"/>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35">
      <c r="A676" s="4"/>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35">
      <c r="A677" s="4"/>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35">
      <c r="A678" s="4"/>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35">
      <c r="A679" s="4"/>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35">
      <c r="A680" s="4"/>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35">
      <c r="A681" s="4"/>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35">
      <c r="A682" s="4"/>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35">
      <c r="A683" s="4"/>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35">
      <c r="A684" s="4"/>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35">
      <c r="A685" s="4"/>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35">
      <c r="A686" s="4"/>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35">
      <c r="A687" s="4"/>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35">
      <c r="A688" s="4"/>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35">
      <c r="A689" s="4"/>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35">
      <c r="A690" s="4"/>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35">
      <c r="A691" s="4"/>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35">
      <c r="A692" s="4"/>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35">
      <c r="A693" s="4"/>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35">
      <c r="A694" s="4"/>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35">
      <c r="A695" s="4"/>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35">
      <c r="A696" s="4"/>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35">
      <c r="A697" s="4"/>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35">
      <c r="A698" s="4"/>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35">
      <c r="A699" s="4"/>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35">
      <c r="A700" s="4"/>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35">
      <c r="A701" s="4"/>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35">
      <c r="A702" s="4"/>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35">
      <c r="A703" s="4"/>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35">
      <c r="A704" s="4"/>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35">
      <c r="A705" s="4"/>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35">
      <c r="A706" s="4"/>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35">
      <c r="A707" s="4"/>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35">
      <c r="A708" s="4"/>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35">
      <c r="A709" s="4"/>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35">
      <c r="A710" s="4"/>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35">
      <c r="A711" s="4"/>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35">
      <c r="A712" s="4"/>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35">
      <c r="A713" s="4"/>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35">
      <c r="A714" s="4"/>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35">
      <c r="A715" s="4"/>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35">
      <c r="A716" s="4"/>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35">
      <c r="A717" s="4"/>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35">
      <c r="A718" s="4"/>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35">
      <c r="A719" s="4"/>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35">
      <c r="A720" s="4"/>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35">
      <c r="A721" s="4"/>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35">
      <c r="A722" s="4"/>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35">
      <c r="A723" s="4"/>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35">
      <c r="A724" s="4"/>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35">
      <c r="A725" s="4"/>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35">
      <c r="A726" s="4"/>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35">
      <c r="A727" s="4"/>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35">
      <c r="A728" s="4"/>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35">
      <c r="A729" s="4"/>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35">
      <c r="A730" s="4"/>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35">
      <c r="A731" s="4"/>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35">
      <c r="A732" s="4"/>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35">
      <c r="A733" s="4"/>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35">
      <c r="A734" s="4"/>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35">
      <c r="A735" s="4"/>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35">
      <c r="A736" s="4"/>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35">
      <c r="A737" s="4"/>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35">
      <c r="A738" s="4"/>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35">
      <c r="A739" s="4"/>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35">
      <c r="A740" s="4"/>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35">
      <c r="A741" s="4"/>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35">
      <c r="A742" s="4"/>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35">
      <c r="A743" s="4"/>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35">
      <c r="A744" s="4"/>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35">
      <c r="A745" s="4"/>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35">
      <c r="A746" s="4"/>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35">
      <c r="A747" s="4"/>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35">
      <c r="A748" s="4"/>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35">
      <c r="A749" s="4"/>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35">
      <c r="A750" s="4"/>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35">
      <c r="A751" s="4"/>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35">
      <c r="A752" s="4"/>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35">
      <c r="A753" s="4"/>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35">
      <c r="A754" s="4"/>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35">
      <c r="A755" s="4"/>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35">
      <c r="A756" s="4"/>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35">
      <c r="A757" s="4"/>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35">
      <c r="A758" s="4"/>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35">
      <c r="A759" s="4"/>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35">
      <c r="A760" s="4"/>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35">
      <c r="A761" s="4"/>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35">
      <c r="A762" s="4"/>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35">
      <c r="A763" s="4"/>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35">
      <c r="A764" s="4"/>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35">
      <c r="A765" s="4"/>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35">
      <c r="A766" s="4"/>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35">
      <c r="A767" s="4"/>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35">
      <c r="A768" s="4"/>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35">
      <c r="A769" s="4"/>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35">
      <c r="A770" s="4"/>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35">
      <c r="A771" s="4"/>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35">
      <c r="A772" s="4"/>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35">
      <c r="A773" s="4"/>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35">
      <c r="A774" s="4"/>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35">
      <c r="A775" s="4"/>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35">
      <c r="A776" s="4"/>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35">
      <c r="A777" s="4"/>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35">
      <c r="A778" s="4"/>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35">
      <c r="A779" s="4"/>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35">
      <c r="A780" s="4"/>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35">
      <c r="A781" s="4"/>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35">
      <c r="A782" s="4"/>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35">
      <c r="A783" s="4"/>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35">
      <c r="A784" s="4"/>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35">
      <c r="A785" s="4"/>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35">
      <c r="A786" s="4"/>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35">
      <c r="A787" s="4"/>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35">
      <c r="A788" s="4"/>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35">
      <c r="A789" s="4"/>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35">
      <c r="A790" s="4"/>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35">
      <c r="A791" s="4"/>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35">
      <c r="A792" s="4"/>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35">
      <c r="A793" s="4"/>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35">
      <c r="A794" s="4"/>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35">
      <c r="A795" s="4"/>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35">
      <c r="A796" s="4"/>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35">
      <c r="A797" s="4"/>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35">
      <c r="A798" s="4"/>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35">
      <c r="A799" s="4"/>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35">
      <c r="A800" s="4"/>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35">
      <c r="A801" s="4"/>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35">
      <c r="A802" s="4"/>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35">
      <c r="A803" s="4"/>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35">
      <c r="A804" s="4"/>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35">
      <c r="A805" s="4"/>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35">
      <c r="A806" s="4"/>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35">
      <c r="A807" s="4"/>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35">
      <c r="A808" s="4"/>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35">
      <c r="A809" s="4"/>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35">
      <c r="A810" s="4"/>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35">
      <c r="A811" s="4"/>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35">
      <c r="A812" s="4"/>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35">
      <c r="A813" s="4"/>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35">
      <c r="A814" s="4"/>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35">
      <c r="A815" s="4"/>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35">
      <c r="A816" s="4"/>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35">
      <c r="A817" s="4"/>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35">
      <c r="A818" s="4"/>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35">
      <c r="A819" s="4"/>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35">
      <c r="A820" s="4"/>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35">
      <c r="A821" s="4"/>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35">
      <c r="A822" s="4"/>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35">
      <c r="A823" s="4"/>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35">
      <c r="A824" s="4"/>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35">
      <c r="A825" s="4"/>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35">
      <c r="A826" s="4"/>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35">
      <c r="A827" s="4"/>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35">
      <c r="A828" s="4"/>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35">
      <c r="A829" s="4"/>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35">
      <c r="A830" s="4"/>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35">
      <c r="A831" s="4"/>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35">
      <c r="A832" s="4"/>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35">
      <c r="A833" s="4"/>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35">
      <c r="A834" s="4"/>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35">
      <c r="A835" s="4"/>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35">
      <c r="A836" s="4"/>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35">
      <c r="A837" s="4"/>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35">
      <c r="A838" s="4"/>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35">
      <c r="A839" s="4"/>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35">
      <c r="A840" s="4"/>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35">
      <c r="A841" s="4"/>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35">
      <c r="A842" s="4"/>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35">
      <c r="A843" s="4"/>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35">
      <c r="A844" s="4"/>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35">
      <c r="A845" s="4"/>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35">
      <c r="A846" s="4"/>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35">
      <c r="A847" s="4"/>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35">
      <c r="A848" s="4"/>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35">
      <c r="A849" s="4"/>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35">
      <c r="A850" s="4"/>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35">
      <c r="A851" s="4"/>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35">
      <c r="A852" s="4"/>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35">
      <c r="A853" s="4"/>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35">
      <c r="A854" s="4"/>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35">
      <c r="A855" s="4"/>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35">
      <c r="A856" s="4"/>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35">
      <c r="A857" s="4"/>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35">
      <c r="A858" s="4"/>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35">
      <c r="A859" s="4"/>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35">
      <c r="A860" s="4"/>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35">
      <c r="A861" s="4"/>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35">
      <c r="A862" s="4"/>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35">
      <c r="A863" s="4"/>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35">
      <c r="A864" s="4"/>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35">
      <c r="A865" s="4"/>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35">
      <c r="A866" s="4"/>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35">
      <c r="A867" s="4"/>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35">
      <c r="A868" s="4"/>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35">
      <c r="A869" s="4"/>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35">
      <c r="A870" s="4"/>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35">
      <c r="A871" s="4"/>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35">
      <c r="A872" s="4"/>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35">
      <c r="A873" s="4"/>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35">
      <c r="A874" s="4"/>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35">
      <c r="A875" s="4"/>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35">
      <c r="A876" s="4"/>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35">
      <c r="A877" s="4"/>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35">
      <c r="A878" s="4"/>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35">
      <c r="A879" s="4"/>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35">
      <c r="A880" s="4"/>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35">
      <c r="A881" s="4"/>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35">
      <c r="A882" s="4"/>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35">
      <c r="A883" s="4"/>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35">
      <c r="A884" s="4"/>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35">
      <c r="A885" s="4"/>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35">
      <c r="A886" s="4"/>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35">
      <c r="A887" s="4"/>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35">
      <c r="A888" s="4"/>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35">
      <c r="A889" s="4"/>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35">
      <c r="A890" s="4"/>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35">
      <c r="A891" s="4"/>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35">
      <c r="A892" s="4"/>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35">
      <c r="A893" s="4"/>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35">
      <c r="A894" s="4"/>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35">
      <c r="A895" s="4"/>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35">
      <c r="A896" s="4"/>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35">
      <c r="A897" s="4"/>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35">
      <c r="A898" s="4"/>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35">
      <c r="A899" s="4"/>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35">
      <c r="A900" s="4"/>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35">
      <c r="A901" s="4"/>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35">
      <c r="A902" s="4"/>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35">
      <c r="A903" s="4"/>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35">
      <c r="A904" s="4"/>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35">
      <c r="A905" s="4"/>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35">
      <c r="A906" s="4"/>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35">
      <c r="A907" s="4"/>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35">
      <c r="A908" s="4"/>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35">
      <c r="A909" s="4"/>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35">
      <c r="A910" s="4"/>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35">
      <c r="A911" s="4"/>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35">
      <c r="A912" s="4"/>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35">
      <c r="A913" s="4"/>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35">
      <c r="A914" s="4"/>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35">
      <c r="A915" s="4"/>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35">
      <c r="A916" s="4"/>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35">
      <c r="A917" s="4"/>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35">
      <c r="A918" s="4"/>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35">
      <c r="A919" s="4"/>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35">
      <c r="A920" s="4"/>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35">
      <c r="A921" s="4"/>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35">
      <c r="A922" s="4"/>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35">
      <c r="A923" s="4"/>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35">
      <c r="A924" s="4"/>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35">
      <c r="A925" s="4"/>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35">
      <c r="A926" s="4"/>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35">
      <c r="A927" s="4"/>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35">
      <c r="A928" s="4"/>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35">
      <c r="A929" s="4"/>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35">
      <c r="A930" s="4"/>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35">
      <c r="A931" s="4"/>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35">
      <c r="A932" s="4"/>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35">
      <c r="A933" s="4"/>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35">
      <c r="A934" s="4"/>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35">
      <c r="A935" s="4"/>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35">
      <c r="A936" s="4"/>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35">
      <c r="A937" s="4"/>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35">
      <c r="A938" s="4"/>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35">
      <c r="A939" s="4"/>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35">
      <c r="A940" s="4"/>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35">
      <c r="A941" s="4"/>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35">
      <c r="A942" s="4"/>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35">
      <c r="A943" s="4"/>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35">
      <c r="A944" s="4"/>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35">
      <c r="A945" s="4"/>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35">
      <c r="A946" s="4"/>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35">
      <c r="A947" s="4"/>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35">
      <c r="A948" s="4"/>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35">
      <c r="A949" s="4"/>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35">
      <c r="A950" s="4"/>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35">
      <c r="A951" s="4"/>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35">
      <c r="A952" s="4"/>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35">
      <c r="A953" s="4"/>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35">
      <c r="A954" s="4"/>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35">
      <c r="A955" s="4"/>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35">
      <c r="A956" s="4"/>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35">
      <c r="A957" s="4"/>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35">
      <c r="A958" s="4"/>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35">
      <c r="A959" s="4"/>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35">
      <c r="A960" s="4"/>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35">
      <c r="A961" s="4"/>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35">
      <c r="A962" s="4"/>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35">
      <c r="A963" s="4"/>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35">
      <c r="A964" s="4"/>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35">
      <c r="A965" s="4"/>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35">
      <c r="A966" s="4"/>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35">
      <c r="A967" s="4"/>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35">
      <c r="A968" s="4"/>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35">
      <c r="A969" s="4"/>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35">
      <c r="A970" s="4"/>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35">
      <c r="A971" s="4"/>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35">
      <c r="A972" s="4"/>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35">
      <c r="A973" s="4"/>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35">
      <c r="A974" s="4"/>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35">
      <c r="A975" s="4"/>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35">
      <c r="A976" s="4"/>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35">
      <c r="A977" s="4"/>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35">
      <c r="A978" s="4"/>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35">
      <c r="A979" s="4"/>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35">
      <c r="A980" s="4"/>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35">
      <c r="A981" s="4"/>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35">
      <c r="A982" s="4"/>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35">
      <c r="A983" s="4"/>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35">
      <c r="A984" s="4"/>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35">
      <c r="A985" s="4"/>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35">
      <c r="A986" s="4"/>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35">
      <c r="A987" s="4"/>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35">
      <c r="A988" s="4"/>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35">
      <c r="A989" s="4"/>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35">
      <c r="A990" s="4"/>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35">
      <c r="A991" s="4"/>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35">
      <c r="A992" s="4"/>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35">
      <c r="A993" s="4"/>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35">
      <c r="A994" s="4"/>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35">
      <c r="A995" s="4"/>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35">
      <c r="A996" s="4"/>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35">
      <c r="A997" s="4"/>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35">
      <c r="A998" s="4"/>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35">
      <c r="A999" s="4"/>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35">
      <c r="A1000" s="4"/>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5">
    <mergeCell ref="B62:F62"/>
    <mergeCell ref="G62:J62"/>
    <mergeCell ref="B66:F66"/>
    <mergeCell ref="B67:F67"/>
    <mergeCell ref="G67:J67"/>
    <mergeCell ref="B63:F63"/>
    <mergeCell ref="G63:J63"/>
    <mergeCell ref="B64:F64"/>
    <mergeCell ref="G64:J64"/>
    <mergeCell ref="B65:F65"/>
    <mergeCell ref="G65:J65"/>
    <mergeCell ref="G66:J66"/>
    <mergeCell ref="A54:F54"/>
    <mergeCell ref="A57:J58"/>
    <mergeCell ref="B60:F60"/>
    <mergeCell ref="G60:J60"/>
    <mergeCell ref="B61:F61"/>
    <mergeCell ref="G61:J61"/>
    <mergeCell ref="A43:F43"/>
    <mergeCell ref="A46:I46"/>
    <mergeCell ref="A48:E48"/>
    <mergeCell ref="F48:I48"/>
    <mergeCell ref="A51:C51"/>
    <mergeCell ref="E51:F51"/>
    <mergeCell ref="A34:I34"/>
    <mergeCell ref="A37:D37"/>
    <mergeCell ref="F37:G37"/>
    <mergeCell ref="A40:C40"/>
    <mergeCell ref="E40:F40"/>
    <mergeCell ref="A24:C24"/>
    <mergeCell ref="E24:F24"/>
    <mergeCell ref="A27:F27"/>
    <mergeCell ref="A31:E31"/>
    <mergeCell ref="F31:I31"/>
    <mergeCell ref="C11:F11"/>
    <mergeCell ref="F15:I15"/>
    <mergeCell ref="A15:E15"/>
    <mergeCell ref="A18:I18"/>
    <mergeCell ref="A21:D21"/>
    <mergeCell ref="F21:G21"/>
    <mergeCell ref="A5:F5"/>
    <mergeCell ref="A6:C6"/>
    <mergeCell ref="A7:E7"/>
    <mergeCell ref="A9:C9"/>
    <mergeCell ref="D9:G9"/>
  </mergeCells>
  <pageMargins left="0.7" right="0.7" top="0.75" bottom="0.75" header="0" footer="0"/>
  <pageSetup orientation="portrait"/>
  <rowBreaks count="1" manualBreakCount="1">
    <brk id="45" man="1"/>
  </rowBreaks>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List!$F$3:$F$17</xm:f>
          </x14:formula1>
          <xm:sqref>C11</xm:sqref>
        </x14:dataValidation>
        <x14:dataValidation type="list" allowBlank="1" showErrorMessage="1" xr:uid="{00000000-0002-0000-0000-000001000000}">
          <x14:formula1>
            <xm:f>List!$L$3:$L$4</xm:f>
          </x14:formula1>
          <xm:sqref>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53125" defaultRowHeight="15" customHeight="1" x14ac:dyDescent="0.35"/>
  <cols>
    <col min="1" max="2" width="9.08984375" customWidth="1"/>
    <col min="3" max="3" width="9.54296875" customWidth="1"/>
    <col min="4" max="4" width="14" customWidth="1"/>
    <col min="5" max="5" width="5.81640625" customWidth="1"/>
    <col min="6" max="7" width="9.08984375" customWidth="1"/>
    <col min="8" max="8" width="9.7265625" customWidth="1"/>
    <col min="9" max="9" width="16.81640625" customWidth="1"/>
    <col min="10" max="10" width="90.7265625" customWidth="1"/>
    <col min="11" max="26" width="9.08984375" customWidth="1"/>
  </cols>
  <sheetData>
    <row r="1" spans="1:26" ht="18.5" x14ac:dyDescent="0.45">
      <c r="A1" s="203" t="s">
        <v>41</v>
      </c>
      <c r="B1" s="204"/>
      <c r="C1" s="204"/>
      <c r="D1" s="204"/>
      <c r="E1" s="204"/>
      <c r="F1" s="204"/>
      <c r="G1" s="204"/>
      <c r="H1" s="204"/>
      <c r="I1" s="204"/>
      <c r="J1" s="205"/>
      <c r="K1" s="5"/>
      <c r="L1" s="5"/>
      <c r="M1" s="5"/>
      <c r="N1" s="5"/>
      <c r="O1" s="5"/>
      <c r="P1" s="5"/>
      <c r="Q1" s="5"/>
      <c r="R1" s="5"/>
      <c r="S1" s="5"/>
      <c r="T1" s="5"/>
      <c r="U1" s="5"/>
      <c r="V1" s="5"/>
      <c r="W1" s="5"/>
      <c r="X1" s="5"/>
      <c r="Y1" s="5"/>
      <c r="Z1" s="5"/>
    </row>
    <row r="2" spans="1:26" ht="14.5" x14ac:dyDescent="0.35">
      <c r="A2" s="206"/>
      <c r="B2" s="207"/>
      <c r="C2" s="207"/>
      <c r="D2" s="207"/>
      <c r="E2" s="207"/>
      <c r="F2" s="207"/>
      <c r="G2" s="207"/>
      <c r="H2" s="207"/>
      <c r="I2" s="207"/>
      <c r="J2" s="208"/>
      <c r="K2" s="5"/>
      <c r="L2" s="5"/>
      <c r="M2" s="5"/>
      <c r="N2" s="5"/>
      <c r="O2" s="5"/>
      <c r="P2" s="5"/>
      <c r="Q2" s="5"/>
      <c r="R2" s="5"/>
      <c r="S2" s="5"/>
      <c r="T2" s="5"/>
      <c r="U2" s="5"/>
      <c r="V2" s="5"/>
      <c r="W2" s="5"/>
      <c r="X2" s="5"/>
      <c r="Y2" s="5"/>
      <c r="Z2" s="5"/>
    </row>
    <row r="3" spans="1:26" ht="15.5" x14ac:dyDescent="0.35">
      <c r="A3" s="209" t="s">
        <v>42</v>
      </c>
      <c r="B3" s="210"/>
      <c r="C3" s="23" t="s">
        <v>43</v>
      </c>
      <c r="D3" s="24"/>
      <c r="E3" s="24"/>
      <c r="F3" s="24"/>
      <c r="G3" s="24"/>
      <c r="H3" s="24"/>
      <c r="I3" s="24"/>
      <c r="J3" s="25"/>
      <c r="K3" s="4"/>
      <c r="L3" s="5"/>
      <c r="M3" s="5"/>
      <c r="N3" s="5"/>
      <c r="O3" s="5"/>
      <c r="P3" s="5"/>
      <c r="Q3" s="5"/>
      <c r="R3" s="5"/>
      <c r="S3" s="5"/>
      <c r="T3" s="5"/>
      <c r="U3" s="5"/>
      <c r="V3" s="5"/>
      <c r="W3" s="5"/>
      <c r="X3" s="5"/>
      <c r="Y3" s="5"/>
      <c r="Z3" s="5"/>
    </row>
    <row r="4" spans="1:26" ht="14.5" x14ac:dyDescent="0.35">
      <c r="A4" s="211"/>
      <c r="B4" s="183"/>
      <c r="C4" s="183"/>
      <c r="D4" s="183"/>
      <c r="E4" s="183"/>
      <c r="F4" s="183"/>
      <c r="G4" s="183"/>
      <c r="H4" s="183"/>
      <c r="I4" s="183"/>
      <c r="J4" s="212"/>
      <c r="K4" s="5"/>
      <c r="L4" s="5"/>
      <c r="M4" s="5"/>
      <c r="N4" s="5"/>
      <c r="O4" s="5"/>
      <c r="P4" s="5"/>
      <c r="Q4" s="5"/>
      <c r="R4" s="5"/>
      <c r="S4" s="5"/>
      <c r="T4" s="5"/>
      <c r="U4" s="5"/>
      <c r="V4" s="5"/>
      <c r="W4" s="5"/>
      <c r="X4" s="5"/>
      <c r="Y4" s="5"/>
      <c r="Z4" s="5"/>
    </row>
    <row r="5" spans="1:26" ht="14.5" x14ac:dyDescent="0.35">
      <c r="A5" s="213" t="s">
        <v>44</v>
      </c>
      <c r="B5" s="214"/>
      <c r="C5" s="210"/>
      <c r="D5" s="26" t="s">
        <v>45</v>
      </c>
      <c r="E5" s="27"/>
      <c r="F5" s="215" t="s">
        <v>46</v>
      </c>
      <c r="G5" s="216"/>
      <c r="H5" s="217"/>
      <c r="I5" s="26" t="s">
        <v>47</v>
      </c>
      <c r="J5" s="28"/>
      <c r="K5" s="5"/>
      <c r="L5" s="5"/>
      <c r="M5" s="5"/>
      <c r="N5" s="5"/>
      <c r="O5" s="5"/>
      <c r="P5" s="5"/>
      <c r="Q5" s="5"/>
      <c r="R5" s="5"/>
      <c r="S5" s="5"/>
      <c r="T5" s="5"/>
      <c r="U5" s="5"/>
      <c r="V5" s="5"/>
      <c r="W5" s="5"/>
      <c r="X5" s="5"/>
      <c r="Y5" s="5"/>
      <c r="Z5" s="5"/>
    </row>
    <row r="6" spans="1:26" ht="14.5" x14ac:dyDescent="0.35">
      <c r="A6" s="218"/>
      <c r="B6" s="219"/>
      <c r="C6" s="219"/>
      <c r="D6" s="219"/>
      <c r="E6" s="219"/>
      <c r="F6" s="219"/>
      <c r="G6" s="219"/>
      <c r="H6" s="219"/>
      <c r="I6" s="219"/>
      <c r="J6" s="220"/>
      <c r="K6" s="5"/>
      <c r="L6" s="5"/>
      <c r="M6" s="5"/>
      <c r="N6" s="5"/>
      <c r="O6" s="5"/>
      <c r="P6" s="5"/>
      <c r="Q6" s="5"/>
      <c r="R6" s="5"/>
      <c r="S6" s="5"/>
      <c r="T6" s="5"/>
      <c r="U6" s="5"/>
      <c r="V6" s="5"/>
      <c r="W6" s="5"/>
      <c r="X6" s="5"/>
      <c r="Y6" s="5"/>
      <c r="Z6" s="5"/>
    </row>
    <row r="7" spans="1:26" ht="15.5" x14ac:dyDescent="0.35">
      <c r="A7" s="230" t="s">
        <v>48</v>
      </c>
      <c r="B7" s="207"/>
      <c r="C7" s="207"/>
      <c r="D7" s="207"/>
      <c r="E7" s="207"/>
      <c r="F7" s="207"/>
      <c r="G7" s="207"/>
      <c r="H7" s="207"/>
      <c r="I7" s="207"/>
      <c r="J7" s="208"/>
      <c r="K7" s="5"/>
      <c r="L7" s="5"/>
      <c r="M7" s="5"/>
      <c r="N7" s="5"/>
      <c r="O7" s="5"/>
      <c r="P7" s="5"/>
      <c r="Q7" s="5"/>
      <c r="R7" s="5"/>
      <c r="S7" s="5"/>
      <c r="T7" s="5"/>
      <c r="U7" s="5"/>
      <c r="V7" s="5"/>
      <c r="W7" s="5"/>
      <c r="X7" s="5"/>
      <c r="Y7" s="5"/>
      <c r="Z7" s="5"/>
    </row>
    <row r="8" spans="1:26" ht="14.5" x14ac:dyDescent="0.35">
      <c r="A8" s="231" t="s">
        <v>49</v>
      </c>
      <c r="B8" s="222"/>
      <c r="C8" s="222"/>
      <c r="D8" s="222"/>
      <c r="E8" s="222"/>
      <c r="F8" s="222"/>
      <c r="G8" s="222"/>
      <c r="H8" s="222"/>
      <c r="I8" s="222"/>
      <c r="J8" s="223"/>
      <c r="K8" s="4"/>
      <c r="L8" s="5"/>
      <c r="M8" s="5"/>
      <c r="N8" s="5"/>
      <c r="O8" s="5"/>
      <c r="P8" s="5"/>
      <c r="Q8" s="5"/>
      <c r="R8" s="5"/>
      <c r="S8" s="5"/>
      <c r="T8" s="5"/>
      <c r="U8" s="5"/>
      <c r="V8" s="5"/>
      <c r="W8" s="5"/>
      <c r="X8" s="5"/>
      <c r="Y8" s="5"/>
      <c r="Z8" s="5"/>
    </row>
    <row r="9" spans="1:26" ht="14.5" x14ac:dyDescent="0.35">
      <c r="A9" s="224"/>
      <c r="B9" s="196"/>
      <c r="C9" s="196"/>
      <c r="D9" s="196"/>
      <c r="E9" s="196"/>
      <c r="F9" s="196"/>
      <c r="G9" s="196"/>
      <c r="H9" s="196"/>
      <c r="I9" s="196"/>
      <c r="J9" s="225"/>
      <c r="K9" s="4"/>
      <c r="L9" s="5"/>
      <c r="M9" s="5"/>
      <c r="N9" s="5"/>
      <c r="O9" s="5"/>
      <c r="P9" s="5"/>
      <c r="Q9" s="5"/>
      <c r="R9" s="5"/>
      <c r="S9" s="5"/>
      <c r="T9" s="5"/>
      <c r="U9" s="5"/>
      <c r="V9" s="5"/>
      <c r="W9" s="5"/>
      <c r="X9" s="5"/>
      <c r="Y9" s="5"/>
      <c r="Z9" s="5"/>
    </row>
    <row r="10" spans="1:26" ht="14.5" x14ac:dyDescent="0.35">
      <c r="A10" s="224"/>
      <c r="B10" s="196"/>
      <c r="C10" s="196"/>
      <c r="D10" s="196"/>
      <c r="E10" s="196"/>
      <c r="F10" s="196"/>
      <c r="G10" s="196"/>
      <c r="H10" s="196"/>
      <c r="I10" s="196"/>
      <c r="J10" s="225"/>
      <c r="K10" s="4"/>
      <c r="L10" s="5"/>
      <c r="M10" s="5"/>
      <c r="N10" s="5"/>
      <c r="O10" s="5"/>
      <c r="P10" s="5"/>
      <c r="Q10" s="5"/>
      <c r="R10" s="5"/>
      <c r="S10" s="5"/>
      <c r="T10" s="5"/>
      <c r="U10" s="5"/>
      <c r="V10" s="5"/>
      <c r="W10" s="5"/>
      <c r="X10" s="5"/>
      <c r="Y10" s="5"/>
      <c r="Z10" s="5"/>
    </row>
    <row r="11" spans="1:26" ht="14.5" x14ac:dyDescent="0.35">
      <c r="A11" s="224"/>
      <c r="B11" s="196"/>
      <c r="C11" s="196"/>
      <c r="D11" s="196"/>
      <c r="E11" s="196"/>
      <c r="F11" s="196"/>
      <c r="G11" s="196"/>
      <c r="H11" s="196"/>
      <c r="I11" s="196"/>
      <c r="J11" s="225"/>
      <c r="K11" s="4"/>
      <c r="L11" s="5"/>
      <c r="M11" s="5"/>
      <c r="N11" s="5"/>
      <c r="O11" s="5"/>
      <c r="P11" s="5"/>
      <c r="Q11" s="5"/>
      <c r="R11" s="5"/>
      <c r="S11" s="5"/>
      <c r="T11" s="5"/>
      <c r="U11" s="5"/>
      <c r="V11" s="5"/>
      <c r="W11" s="5"/>
      <c r="X11" s="5"/>
      <c r="Y11" s="5"/>
      <c r="Z11" s="5"/>
    </row>
    <row r="12" spans="1:26" ht="14.5" x14ac:dyDescent="0.35">
      <c r="A12" s="224"/>
      <c r="B12" s="196"/>
      <c r="C12" s="196"/>
      <c r="D12" s="196"/>
      <c r="E12" s="196"/>
      <c r="F12" s="196"/>
      <c r="G12" s="196"/>
      <c r="H12" s="196"/>
      <c r="I12" s="196"/>
      <c r="J12" s="225"/>
      <c r="K12" s="4"/>
      <c r="L12" s="5"/>
      <c r="M12" s="5"/>
      <c r="N12" s="5"/>
      <c r="O12" s="5"/>
      <c r="P12" s="5"/>
      <c r="Q12" s="5"/>
      <c r="R12" s="5"/>
      <c r="S12" s="5"/>
      <c r="T12" s="5"/>
      <c r="U12" s="5"/>
      <c r="V12" s="5"/>
      <c r="W12" s="5"/>
      <c r="X12" s="5"/>
      <c r="Y12" s="5"/>
      <c r="Z12" s="5"/>
    </row>
    <row r="13" spans="1:26" ht="14.5" x14ac:dyDescent="0.35">
      <c r="A13" s="224"/>
      <c r="B13" s="196"/>
      <c r="C13" s="196"/>
      <c r="D13" s="196"/>
      <c r="E13" s="196"/>
      <c r="F13" s="196"/>
      <c r="G13" s="196"/>
      <c r="H13" s="196"/>
      <c r="I13" s="196"/>
      <c r="J13" s="225"/>
      <c r="K13" s="4"/>
      <c r="L13" s="5"/>
      <c r="M13" s="5"/>
      <c r="N13" s="5"/>
      <c r="O13" s="5"/>
      <c r="P13" s="5"/>
      <c r="Q13" s="5"/>
      <c r="R13" s="5"/>
      <c r="S13" s="5"/>
      <c r="T13" s="5"/>
      <c r="U13" s="5"/>
      <c r="V13" s="5"/>
      <c r="W13" s="5"/>
      <c r="X13" s="5"/>
      <c r="Y13" s="5"/>
      <c r="Z13" s="5"/>
    </row>
    <row r="14" spans="1:26" ht="14.5" x14ac:dyDescent="0.35">
      <c r="A14" s="224"/>
      <c r="B14" s="196"/>
      <c r="C14" s="196"/>
      <c r="D14" s="196"/>
      <c r="E14" s="196"/>
      <c r="F14" s="196"/>
      <c r="G14" s="196"/>
      <c r="H14" s="196"/>
      <c r="I14" s="196"/>
      <c r="J14" s="225"/>
      <c r="K14" s="4"/>
      <c r="L14" s="5"/>
      <c r="M14" s="5"/>
      <c r="N14" s="5"/>
      <c r="O14" s="5"/>
      <c r="P14" s="5"/>
      <c r="Q14" s="5"/>
      <c r="R14" s="5"/>
      <c r="S14" s="5"/>
      <c r="T14" s="5"/>
      <c r="U14" s="5"/>
      <c r="V14" s="5"/>
      <c r="W14" s="5"/>
      <c r="X14" s="5"/>
      <c r="Y14" s="5"/>
      <c r="Z14" s="5"/>
    </row>
    <row r="15" spans="1:26" ht="14.5" x14ac:dyDescent="0.35">
      <c r="A15" s="224"/>
      <c r="B15" s="196"/>
      <c r="C15" s="196"/>
      <c r="D15" s="196"/>
      <c r="E15" s="196"/>
      <c r="F15" s="196"/>
      <c r="G15" s="196"/>
      <c r="H15" s="196"/>
      <c r="I15" s="196"/>
      <c r="J15" s="225"/>
      <c r="K15" s="4"/>
      <c r="L15" s="5"/>
      <c r="M15" s="5"/>
      <c r="N15" s="5"/>
      <c r="O15" s="5"/>
      <c r="P15" s="5"/>
      <c r="Q15" s="5"/>
      <c r="R15" s="5"/>
      <c r="S15" s="5"/>
      <c r="T15" s="5"/>
      <c r="U15" s="5"/>
      <c r="V15" s="5"/>
      <c r="W15" s="5"/>
      <c r="X15" s="5"/>
      <c r="Y15" s="5"/>
      <c r="Z15" s="5"/>
    </row>
    <row r="16" spans="1:26" ht="14.5" x14ac:dyDescent="0.35">
      <c r="A16" s="224"/>
      <c r="B16" s="196"/>
      <c r="C16" s="196"/>
      <c r="D16" s="196"/>
      <c r="E16" s="196"/>
      <c r="F16" s="196"/>
      <c r="G16" s="196"/>
      <c r="H16" s="196"/>
      <c r="I16" s="196"/>
      <c r="J16" s="225"/>
      <c r="K16" s="4"/>
      <c r="L16" s="5"/>
      <c r="M16" s="5"/>
      <c r="N16" s="5"/>
      <c r="O16" s="5"/>
      <c r="P16" s="5"/>
      <c r="Q16" s="5"/>
      <c r="R16" s="5"/>
      <c r="S16" s="5"/>
      <c r="T16" s="5"/>
      <c r="U16" s="5"/>
      <c r="V16" s="5"/>
      <c r="W16" s="5"/>
      <c r="X16" s="5"/>
      <c r="Y16" s="5"/>
      <c r="Z16" s="5"/>
    </row>
    <row r="17" spans="1:26" ht="409.6" customHeight="1" x14ac:dyDescent="0.35">
      <c r="A17" s="226"/>
      <c r="B17" s="201"/>
      <c r="C17" s="201"/>
      <c r="D17" s="201"/>
      <c r="E17" s="201"/>
      <c r="F17" s="201"/>
      <c r="G17" s="201"/>
      <c r="H17" s="201"/>
      <c r="I17" s="201"/>
      <c r="J17" s="202"/>
      <c r="K17" s="29"/>
      <c r="L17" s="30"/>
      <c r="M17" s="30"/>
      <c r="N17" s="30"/>
      <c r="O17" s="30"/>
      <c r="P17" s="30"/>
      <c r="Q17" s="30"/>
      <c r="R17" s="30"/>
      <c r="S17" s="30"/>
      <c r="T17" s="30"/>
      <c r="U17" s="30"/>
      <c r="V17" s="30"/>
      <c r="W17" s="30"/>
      <c r="X17" s="30"/>
      <c r="Y17" s="30"/>
      <c r="Z17" s="30"/>
    </row>
    <row r="18" spans="1:26" ht="14.5" x14ac:dyDescent="0.35">
      <c r="A18" s="218"/>
      <c r="B18" s="219"/>
      <c r="C18" s="219"/>
      <c r="D18" s="219"/>
      <c r="E18" s="219"/>
      <c r="F18" s="219"/>
      <c r="G18" s="219"/>
      <c r="H18" s="219"/>
      <c r="I18" s="219"/>
      <c r="J18" s="220"/>
      <c r="K18" s="5"/>
      <c r="L18" s="5"/>
      <c r="M18" s="5"/>
      <c r="N18" s="5"/>
      <c r="O18" s="5"/>
      <c r="P18" s="5"/>
      <c r="Q18" s="5"/>
      <c r="R18" s="5"/>
      <c r="S18" s="5"/>
      <c r="T18" s="5"/>
      <c r="U18" s="5"/>
      <c r="V18" s="5"/>
      <c r="W18" s="5"/>
      <c r="X18" s="5"/>
      <c r="Y18" s="5"/>
      <c r="Z18" s="5"/>
    </row>
    <row r="19" spans="1:26" ht="15.5" x14ac:dyDescent="0.35">
      <c r="A19" s="230" t="s">
        <v>50</v>
      </c>
      <c r="B19" s="207"/>
      <c r="C19" s="207"/>
      <c r="D19" s="207"/>
      <c r="E19" s="207"/>
      <c r="F19" s="207"/>
      <c r="G19" s="207"/>
      <c r="H19" s="207"/>
      <c r="I19" s="207"/>
      <c r="J19" s="208"/>
      <c r="K19" s="5"/>
      <c r="L19" s="5"/>
      <c r="M19" s="5"/>
      <c r="N19" s="5"/>
      <c r="O19" s="5"/>
      <c r="P19" s="5"/>
      <c r="Q19" s="5"/>
      <c r="R19" s="5"/>
      <c r="S19" s="5"/>
      <c r="T19" s="5"/>
      <c r="U19" s="5"/>
      <c r="V19" s="5"/>
      <c r="W19" s="5"/>
      <c r="X19" s="5"/>
      <c r="Y19" s="5"/>
      <c r="Z19" s="5"/>
    </row>
    <row r="20" spans="1:26" ht="14.5" x14ac:dyDescent="0.35">
      <c r="A20" s="221" t="s">
        <v>51</v>
      </c>
      <c r="B20" s="222"/>
      <c r="C20" s="222"/>
      <c r="D20" s="222"/>
      <c r="E20" s="222"/>
      <c r="F20" s="222"/>
      <c r="G20" s="222"/>
      <c r="H20" s="222"/>
      <c r="I20" s="222"/>
      <c r="J20" s="223"/>
      <c r="K20" s="4"/>
      <c r="L20" s="5"/>
      <c r="M20" s="5"/>
      <c r="N20" s="5"/>
      <c r="O20" s="5"/>
      <c r="P20" s="5"/>
      <c r="Q20" s="5"/>
      <c r="R20" s="5"/>
      <c r="S20" s="5"/>
      <c r="T20" s="5"/>
      <c r="U20" s="5"/>
      <c r="V20" s="5"/>
      <c r="W20" s="5"/>
      <c r="X20" s="5"/>
      <c r="Y20" s="5"/>
      <c r="Z20" s="5"/>
    </row>
    <row r="21" spans="1:26" ht="15.75" customHeight="1" x14ac:dyDescent="0.35">
      <c r="A21" s="224"/>
      <c r="B21" s="196"/>
      <c r="C21" s="196"/>
      <c r="D21" s="196"/>
      <c r="E21" s="196"/>
      <c r="F21" s="196"/>
      <c r="G21" s="196"/>
      <c r="H21" s="196"/>
      <c r="I21" s="196"/>
      <c r="J21" s="225"/>
      <c r="K21" s="4"/>
      <c r="L21" s="5"/>
      <c r="M21" s="5"/>
      <c r="N21" s="5"/>
      <c r="O21" s="5"/>
      <c r="P21" s="5"/>
      <c r="Q21" s="5"/>
      <c r="R21" s="5"/>
      <c r="S21" s="5"/>
      <c r="T21" s="5"/>
      <c r="U21" s="5"/>
      <c r="V21" s="5"/>
      <c r="W21" s="5"/>
      <c r="X21" s="5"/>
      <c r="Y21" s="5"/>
      <c r="Z21" s="5"/>
    </row>
    <row r="22" spans="1:26" ht="15.75" customHeight="1" x14ac:dyDescent="0.35">
      <c r="A22" s="224"/>
      <c r="B22" s="196"/>
      <c r="C22" s="196"/>
      <c r="D22" s="196"/>
      <c r="E22" s="196"/>
      <c r="F22" s="196"/>
      <c r="G22" s="196"/>
      <c r="H22" s="196"/>
      <c r="I22" s="196"/>
      <c r="J22" s="225"/>
      <c r="K22" s="4"/>
      <c r="L22" s="5"/>
      <c r="M22" s="5"/>
      <c r="N22" s="5"/>
      <c r="O22" s="5"/>
      <c r="P22" s="5"/>
      <c r="Q22" s="5"/>
      <c r="R22" s="5"/>
      <c r="S22" s="5"/>
      <c r="T22" s="5"/>
      <c r="U22" s="5"/>
      <c r="V22" s="5"/>
      <c r="W22" s="5"/>
      <c r="X22" s="5"/>
      <c r="Y22" s="5"/>
      <c r="Z22" s="5"/>
    </row>
    <row r="23" spans="1:26" ht="15.75" customHeight="1" x14ac:dyDescent="0.35">
      <c r="A23" s="224"/>
      <c r="B23" s="196"/>
      <c r="C23" s="196"/>
      <c r="D23" s="196"/>
      <c r="E23" s="196"/>
      <c r="F23" s="196"/>
      <c r="G23" s="196"/>
      <c r="H23" s="196"/>
      <c r="I23" s="196"/>
      <c r="J23" s="225"/>
      <c r="K23" s="4"/>
      <c r="L23" s="5"/>
      <c r="M23" s="5"/>
      <c r="N23" s="5"/>
      <c r="O23" s="5"/>
      <c r="P23" s="5"/>
      <c r="Q23" s="5"/>
      <c r="R23" s="5"/>
      <c r="S23" s="5"/>
      <c r="T23" s="5"/>
      <c r="U23" s="5"/>
      <c r="V23" s="5"/>
      <c r="W23" s="5"/>
      <c r="X23" s="5"/>
      <c r="Y23" s="5"/>
      <c r="Z23" s="5"/>
    </row>
    <row r="24" spans="1:26" ht="15.75" customHeight="1" x14ac:dyDescent="0.35">
      <c r="A24" s="224"/>
      <c r="B24" s="196"/>
      <c r="C24" s="196"/>
      <c r="D24" s="196"/>
      <c r="E24" s="196"/>
      <c r="F24" s="196"/>
      <c r="G24" s="196"/>
      <c r="H24" s="196"/>
      <c r="I24" s="196"/>
      <c r="J24" s="225"/>
      <c r="K24" s="4"/>
      <c r="L24" s="5"/>
      <c r="M24" s="5"/>
      <c r="N24" s="5"/>
      <c r="O24" s="5"/>
      <c r="P24" s="5"/>
      <c r="Q24" s="5"/>
      <c r="R24" s="5"/>
      <c r="S24" s="5"/>
      <c r="T24" s="5"/>
      <c r="U24" s="5"/>
      <c r="V24" s="5"/>
      <c r="W24" s="5"/>
      <c r="X24" s="5"/>
      <c r="Y24" s="5"/>
      <c r="Z24" s="5"/>
    </row>
    <row r="25" spans="1:26" ht="15.75" customHeight="1" x14ac:dyDescent="0.35">
      <c r="A25" s="224"/>
      <c r="B25" s="196"/>
      <c r="C25" s="196"/>
      <c r="D25" s="196"/>
      <c r="E25" s="196"/>
      <c r="F25" s="196"/>
      <c r="G25" s="196"/>
      <c r="H25" s="196"/>
      <c r="I25" s="196"/>
      <c r="J25" s="225"/>
      <c r="K25" s="4"/>
      <c r="L25" s="5"/>
      <c r="M25" s="5"/>
      <c r="N25" s="5"/>
      <c r="O25" s="5"/>
      <c r="P25" s="5"/>
      <c r="Q25" s="5"/>
      <c r="R25" s="5"/>
      <c r="S25" s="5"/>
      <c r="T25" s="5"/>
      <c r="U25" s="5"/>
      <c r="V25" s="5"/>
      <c r="W25" s="5"/>
      <c r="X25" s="5"/>
      <c r="Y25" s="5"/>
      <c r="Z25" s="5"/>
    </row>
    <row r="26" spans="1:26" ht="15.75" customHeight="1" x14ac:dyDescent="0.35">
      <c r="A26" s="224"/>
      <c r="B26" s="196"/>
      <c r="C26" s="196"/>
      <c r="D26" s="196"/>
      <c r="E26" s="196"/>
      <c r="F26" s="196"/>
      <c r="G26" s="196"/>
      <c r="H26" s="196"/>
      <c r="I26" s="196"/>
      <c r="J26" s="225"/>
      <c r="K26" s="4"/>
      <c r="L26" s="5"/>
      <c r="M26" s="5"/>
      <c r="N26" s="5"/>
      <c r="O26" s="5"/>
      <c r="P26" s="5"/>
      <c r="Q26" s="5"/>
      <c r="R26" s="5"/>
      <c r="S26" s="5"/>
      <c r="T26" s="5"/>
      <c r="U26" s="5"/>
      <c r="V26" s="5"/>
      <c r="W26" s="5"/>
      <c r="X26" s="5"/>
      <c r="Y26" s="5"/>
      <c r="Z26" s="5"/>
    </row>
    <row r="27" spans="1:26" ht="15.75" customHeight="1" x14ac:dyDescent="0.35">
      <c r="A27" s="224"/>
      <c r="B27" s="196"/>
      <c r="C27" s="196"/>
      <c r="D27" s="196"/>
      <c r="E27" s="196"/>
      <c r="F27" s="196"/>
      <c r="G27" s="196"/>
      <c r="H27" s="196"/>
      <c r="I27" s="196"/>
      <c r="J27" s="225"/>
      <c r="K27" s="4"/>
      <c r="L27" s="5"/>
      <c r="M27" s="5"/>
      <c r="N27" s="5"/>
      <c r="O27" s="5"/>
      <c r="P27" s="5"/>
      <c r="Q27" s="5"/>
      <c r="R27" s="5"/>
      <c r="S27" s="5"/>
      <c r="T27" s="5"/>
      <c r="U27" s="5"/>
      <c r="V27" s="5"/>
      <c r="W27" s="5"/>
      <c r="X27" s="5"/>
      <c r="Y27" s="5"/>
      <c r="Z27" s="5"/>
    </row>
    <row r="28" spans="1:26" ht="15.75" customHeight="1" x14ac:dyDescent="0.35">
      <c r="A28" s="224"/>
      <c r="B28" s="196"/>
      <c r="C28" s="196"/>
      <c r="D28" s="196"/>
      <c r="E28" s="196"/>
      <c r="F28" s="196"/>
      <c r="G28" s="196"/>
      <c r="H28" s="196"/>
      <c r="I28" s="196"/>
      <c r="J28" s="225"/>
      <c r="K28" s="4"/>
      <c r="L28" s="5"/>
      <c r="M28" s="5"/>
      <c r="N28" s="5"/>
      <c r="O28" s="5"/>
      <c r="P28" s="5"/>
      <c r="Q28" s="5"/>
      <c r="R28" s="5"/>
      <c r="S28" s="5"/>
      <c r="T28" s="5"/>
      <c r="U28" s="5"/>
      <c r="V28" s="5"/>
      <c r="W28" s="5"/>
      <c r="X28" s="5"/>
      <c r="Y28" s="5"/>
      <c r="Z28" s="5"/>
    </row>
    <row r="29" spans="1:26" ht="15.75" customHeight="1" x14ac:dyDescent="0.35">
      <c r="A29" s="226"/>
      <c r="B29" s="201"/>
      <c r="C29" s="201"/>
      <c r="D29" s="201"/>
      <c r="E29" s="201"/>
      <c r="F29" s="201"/>
      <c r="G29" s="201"/>
      <c r="H29" s="201"/>
      <c r="I29" s="201"/>
      <c r="J29" s="202"/>
      <c r="K29" s="4"/>
      <c r="L29" s="5"/>
      <c r="M29" s="5"/>
      <c r="N29" s="5"/>
      <c r="O29" s="5"/>
      <c r="P29" s="5"/>
      <c r="Q29" s="5"/>
      <c r="R29" s="5"/>
      <c r="S29" s="5"/>
      <c r="T29" s="5"/>
      <c r="U29" s="5"/>
      <c r="V29" s="5"/>
      <c r="W29" s="5"/>
      <c r="X29" s="5"/>
      <c r="Y29" s="5"/>
      <c r="Z29" s="5"/>
    </row>
    <row r="30" spans="1:26" ht="15.75" customHeight="1" x14ac:dyDescent="0.35">
      <c r="A30" s="218"/>
      <c r="B30" s="219"/>
      <c r="C30" s="219"/>
      <c r="D30" s="219"/>
      <c r="E30" s="219"/>
      <c r="F30" s="219"/>
      <c r="G30" s="219"/>
      <c r="H30" s="219"/>
      <c r="I30" s="219"/>
      <c r="J30" s="220"/>
      <c r="K30" s="5"/>
      <c r="L30" s="5"/>
      <c r="M30" s="5"/>
      <c r="N30" s="5"/>
      <c r="O30" s="5"/>
      <c r="P30" s="5"/>
      <c r="Q30" s="5"/>
      <c r="R30" s="5"/>
      <c r="S30" s="5"/>
      <c r="T30" s="5"/>
      <c r="U30" s="5"/>
      <c r="V30" s="5"/>
      <c r="W30" s="5"/>
      <c r="X30" s="5"/>
      <c r="Y30" s="5"/>
      <c r="Z30" s="5"/>
    </row>
    <row r="31" spans="1:26" ht="15.75" customHeight="1" x14ac:dyDescent="0.35">
      <c r="A31" s="230" t="s">
        <v>52</v>
      </c>
      <c r="B31" s="207"/>
      <c r="C31" s="207"/>
      <c r="D31" s="207"/>
      <c r="E31" s="207"/>
      <c r="F31" s="207"/>
      <c r="G31" s="207"/>
      <c r="H31" s="207"/>
      <c r="I31" s="207"/>
      <c r="J31" s="208"/>
      <c r="K31" s="5"/>
      <c r="L31" s="5"/>
      <c r="M31" s="5"/>
      <c r="N31" s="5"/>
      <c r="O31" s="5"/>
      <c r="P31" s="5"/>
      <c r="Q31" s="5"/>
      <c r="R31" s="5"/>
      <c r="S31" s="5"/>
      <c r="T31" s="5"/>
      <c r="U31" s="5"/>
      <c r="V31" s="5"/>
      <c r="W31" s="5"/>
      <c r="X31" s="5"/>
      <c r="Y31" s="5"/>
      <c r="Z31" s="5"/>
    </row>
    <row r="32" spans="1:26" ht="15.75" customHeight="1" x14ac:dyDescent="0.35">
      <c r="A32" s="221" t="s">
        <v>53</v>
      </c>
      <c r="B32" s="222"/>
      <c r="C32" s="222"/>
      <c r="D32" s="222"/>
      <c r="E32" s="222"/>
      <c r="F32" s="222"/>
      <c r="G32" s="222"/>
      <c r="H32" s="222"/>
      <c r="I32" s="222"/>
      <c r="J32" s="223"/>
      <c r="K32" s="4"/>
      <c r="L32" s="5"/>
      <c r="M32" s="5"/>
      <c r="N32" s="5"/>
      <c r="O32" s="5"/>
      <c r="P32" s="5"/>
      <c r="Q32" s="5"/>
      <c r="R32" s="5"/>
      <c r="S32" s="5"/>
      <c r="T32" s="5"/>
      <c r="U32" s="5"/>
      <c r="V32" s="5"/>
      <c r="W32" s="5"/>
      <c r="X32" s="5"/>
      <c r="Y32" s="5"/>
      <c r="Z32" s="5"/>
    </row>
    <row r="33" spans="1:26" ht="15.75" customHeight="1" x14ac:dyDescent="0.35">
      <c r="A33" s="224"/>
      <c r="B33" s="196"/>
      <c r="C33" s="196"/>
      <c r="D33" s="196"/>
      <c r="E33" s="196"/>
      <c r="F33" s="196"/>
      <c r="G33" s="196"/>
      <c r="H33" s="196"/>
      <c r="I33" s="196"/>
      <c r="J33" s="225"/>
      <c r="K33" s="4"/>
      <c r="L33" s="5"/>
      <c r="M33" s="5"/>
      <c r="N33" s="5"/>
      <c r="O33" s="5"/>
      <c r="P33" s="5"/>
      <c r="Q33" s="5"/>
      <c r="R33" s="5"/>
      <c r="S33" s="5"/>
      <c r="T33" s="5"/>
      <c r="U33" s="5"/>
      <c r="V33" s="5"/>
      <c r="W33" s="5"/>
      <c r="X33" s="5"/>
      <c r="Y33" s="5"/>
      <c r="Z33" s="5"/>
    </row>
    <row r="34" spans="1:26" ht="15.75" customHeight="1" x14ac:dyDescent="0.35">
      <c r="A34" s="224"/>
      <c r="B34" s="196"/>
      <c r="C34" s="196"/>
      <c r="D34" s="196"/>
      <c r="E34" s="196"/>
      <c r="F34" s="196"/>
      <c r="G34" s="196"/>
      <c r="H34" s="196"/>
      <c r="I34" s="196"/>
      <c r="J34" s="225"/>
      <c r="K34" s="4"/>
      <c r="L34" s="5"/>
      <c r="M34" s="5"/>
      <c r="N34" s="5"/>
      <c r="O34" s="5"/>
      <c r="P34" s="5"/>
      <c r="Q34" s="5"/>
      <c r="R34" s="5"/>
      <c r="S34" s="5"/>
      <c r="T34" s="5"/>
      <c r="U34" s="5"/>
      <c r="V34" s="5"/>
      <c r="W34" s="5"/>
      <c r="X34" s="5"/>
      <c r="Y34" s="5"/>
      <c r="Z34" s="5"/>
    </row>
    <row r="35" spans="1:26" ht="15.75" customHeight="1" x14ac:dyDescent="0.35">
      <c r="A35" s="224"/>
      <c r="B35" s="196"/>
      <c r="C35" s="196"/>
      <c r="D35" s="196"/>
      <c r="E35" s="196"/>
      <c r="F35" s="196"/>
      <c r="G35" s="196"/>
      <c r="H35" s="196"/>
      <c r="I35" s="196"/>
      <c r="J35" s="225"/>
      <c r="K35" s="4"/>
      <c r="L35" s="5"/>
      <c r="M35" s="5"/>
      <c r="N35" s="5"/>
      <c r="O35" s="5"/>
      <c r="P35" s="5"/>
      <c r="Q35" s="5"/>
      <c r="R35" s="5"/>
      <c r="S35" s="5"/>
      <c r="T35" s="5"/>
      <c r="U35" s="5"/>
      <c r="V35" s="5"/>
      <c r="W35" s="5"/>
      <c r="X35" s="5"/>
      <c r="Y35" s="5"/>
      <c r="Z35" s="5"/>
    </row>
    <row r="36" spans="1:26" ht="15.75" customHeight="1" x14ac:dyDescent="0.35">
      <c r="A36" s="224"/>
      <c r="B36" s="196"/>
      <c r="C36" s="196"/>
      <c r="D36" s="196"/>
      <c r="E36" s="196"/>
      <c r="F36" s="196"/>
      <c r="G36" s="196"/>
      <c r="H36" s="196"/>
      <c r="I36" s="196"/>
      <c r="J36" s="225"/>
      <c r="K36" s="4"/>
      <c r="L36" s="5"/>
      <c r="M36" s="5"/>
      <c r="N36" s="5"/>
      <c r="O36" s="5"/>
      <c r="P36" s="5"/>
      <c r="Q36" s="5"/>
      <c r="R36" s="5"/>
      <c r="S36" s="5"/>
      <c r="T36" s="5"/>
      <c r="U36" s="5"/>
      <c r="V36" s="5"/>
      <c r="W36" s="5"/>
      <c r="X36" s="5"/>
      <c r="Y36" s="5"/>
      <c r="Z36" s="5"/>
    </row>
    <row r="37" spans="1:26" ht="15.75" customHeight="1" x14ac:dyDescent="0.35">
      <c r="A37" s="224"/>
      <c r="B37" s="196"/>
      <c r="C37" s="196"/>
      <c r="D37" s="196"/>
      <c r="E37" s="196"/>
      <c r="F37" s="196"/>
      <c r="G37" s="196"/>
      <c r="H37" s="196"/>
      <c r="I37" s="196"/>
      <c r="J37" s="225"/>
      <c r="K37" s="4"/>
      <c r="L37" s="5"/>
      <c r="M37" s="5"/>
      <c r="N37" s="5"/>
      <c r="O37" s="5"/>
      <c r="P37" s="5"/>
      <c r="Q37" s="5"/>
      <c r="R37" s="5"/>
      <c r="S37" s="5"/>
      <c r="T37" s="5"/>
      <c r="U37" s="5"/>
      <c r="V37" s="5"/>
      <c r="W37" s="5"/>
      <c r="X37" s="5"/>
      <c r="Y37" s="5"/>
      <c r="Z37" s="5"/>
    </row>
    <row r="38" spans="1:26" ht="15.75" customHeight="1" x14ac:dyDescent="0.35">
      <c r="A38" s="224"/>
      <c r="B38" s="196"/>
      <c r="C38" s="196"/>
      <c r="D38" s="196"/>
      <c r="E38" s="196"/>
      <c r="F38" s="196"/>
      <c r="G38" s="196"/>
      <c r="H38" s="196"/>
      <c r="I38" s="196"/>
      <c r="J38" s="225"/>
      <c r="K38" s="4"/>
      <c r="L38" s="5"/>
      <c r="M38" s="5"/>
      <c r="N38" s="5"/>
      <c r="O38" s="5"/>
      <c r="P38" s="5"/>
      <c r="Q38" s="5"/>
      <c r="R38" s="5"/>
      <c r="S38" s="5"/>
      <c r="T38" s="5"/>
      <c r="U38" s="5"/>
      <c r="V38" s="5"/>
      <c r="W38" s="5"/>
      <c r="X38" s="5"/>
      <c r="Y38" s="5"/>
      <c r="Z38" s="5"/>
    </row>
    <row r="39" spans="1:26" ht="15.75" customHeight="1" x14ac:dyDescent="0.35">
      <c r="A39" s="224"/>
      <c r="B39" s="196"/>
      <c r="C39" s="196"/>
      <c r="D39" s="196"/>
      <c r="E39" s="196"/>
      <c r="F39" s="196"/>
      <c r="G39" s="196"/>
      <c r="H39" s="196"/>
      <c r="I39" s="196"/>
      <c r="J39" s="225"/>
      <c r="K39" s="4"/>
      <c r="L39" s="5"/>
      <c r="M39" s="5"/>
      <c r="N39" s="5"/>
      <c r="O39" s="5"/>
      <c r="P39" s="5"/>
      <c r="Q39" s="5"/>
      <c r="R39" s="5"/>
      <c r="S39" s="5"/>
      <c r="T39" s="5"/>
      <c r="U39" s="5"/>
      <c r="V39" s="5"/>
      <c r="W39" s="5"/>
      <c r="X39" s="5"/>
      <c r="Y39" s="5"/>
      <c r="Z39" s="5"/>
    </row>
    <row r="40" spans="1:26" ht="15.75" customHeight="1" x14ac:dyDescent="0.35">
      <c r="A40" s="224"/>
      <c r="B40" s="196"/>
      <c r="C40" s="196"/>
      <c r="D40" s="196"/>
      <c r="E40" s="196"/>
      <c r="F40" s="196"/>
      <c r="G40" s="196"/>
      <c r="H40" s="196"/>
      <c r="I40" s="196"/>
      <c r="J40" s="225"/>
      <c r="K40" s="4"/>
      <c r="L40" s="5"/>
      <c r="M40" s="5"/>
      <c r="N40" s="5"/>
      <c r="O40" s="5"/>
      <c r="P40" s="5"/>
      <c r="Q40" s="5"/>
      <c r="R40" s="5"/>
      <c r="S40" s="5"/>
      <c r="T40" s="5"/>
      <c r="U40" s="5"/>
      <c r="V40" s="5"/>
      <c r="W40" s="5"/>
      <c r="X40" s="5"/>
      <c r="Y40" s="5"/>
      <c r="Z40" s="5"/>
    </row>
    <row r="41" spans="1:26" ht="25.5" customHeight="1" x14ac:dyDescent="0.35">
      <c r="A41" s="226"/>
      <c r="B41" s="201"/>
      <c r="C41" s="201"/>
      <c r="D41" s="201"/>
      <c r="E41" s="201"/>
      <c r="F41" s="201"/>
      <c r="G41" s="201"/>
      <c r="H41" s="201"/>
      <c r="I41" s="201"/>
      <c r="J41" s="202"/>
      <c r="K41" s="4"/>
      <c r="L41" s="5"/>
      <c r="M41" s="5"/>
      <c r="N41" s="5"/>
      <c r="O41" s="5"/>
      <c r="P41" s="5"/>
      <c r="Q41" s="5"/>
      <c r="R41" s="5"/>
      <c r="S41" s="5"/>
      <c r="T41" s="5"/>
      <c r="U41" s="5"/>
      <c r="V41" s="5"/>
      <c r="W41" s="5"/>
      <c r="X41" s="5"/>
      <c r="Y41" s="5"/>
      <c r="Z41" s="5"/>
    </row>
    <row r="42" spans="1:26" ht="15.75" customHeight="1" x14ac:dyDescent="0.35">
      <c r="A42" s="227"/>
      <c r="B42" s="228"/>
      <c r="C42" s="228"/>
      <c r="D42" s="228"/>
      <c r="E42" s="228"/>
      <c r="F42" s="228"/>
      <c r="G42" s="228"/>
      <c r="H42" s="228"/>
      <c r="I42" s="228"/>
      <c r="J42" s="229"/>
      <c r="K42" s="5"/>
      <c r="L42" s="5"/>
      <c r="M42" s="5"/>
      <c r="N42" s="5"/>
      <c r="O42" s="5"/>
      <c r="P42" s="5"/>
      <c r="Q42" s="5"/>
      <c r="R42" s="5"/>
      <c r="S42" s="5"/>
      <c r="T42" s="5"/>
      <c r="U42" s="5"/>
      <c r="V42" s="5"/>
      <c r="W42" s="5"/>
      <c r="X42" s="5"/>
      <c r="Y42" s="5"/>
      <c r="Z42" s="5"/>
    </row>
    <row r="43" spans="1:26" ht="15.75" customHeight="1" x14ac:dyDescent="0.3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3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3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3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3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3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3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3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3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3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3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3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3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3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3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3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3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3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3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3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3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3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3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3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3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3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3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3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3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3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3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3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3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3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3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3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3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3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3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3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3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3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3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3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3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3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3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3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3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3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3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3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3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3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3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3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3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3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3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3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3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3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3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3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3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3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3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3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3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3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3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3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3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3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3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3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3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3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3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3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3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3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3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3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3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3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3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3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3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3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3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3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3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3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3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3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3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3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3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3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3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3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3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3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3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3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3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3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3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3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3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3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3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3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3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3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3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3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3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3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3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3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3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3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3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3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3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3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3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3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3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3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3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3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3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3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3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3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3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3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3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3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3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3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3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3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3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3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3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3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3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3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3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3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3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3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3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3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3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3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3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3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3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3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3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3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3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3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3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3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3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3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3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3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3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3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3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3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3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3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3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3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3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3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3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3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3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3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3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3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3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3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3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3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3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3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3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3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3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3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3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3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3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3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3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3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3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3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3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3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3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3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3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3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3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3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3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3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3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3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3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3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3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3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3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3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3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3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3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3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3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3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3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3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3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3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3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3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3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3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3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3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3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3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3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3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3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3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3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3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3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3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3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3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3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3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3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3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3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3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3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3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3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3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3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3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3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3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3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3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3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3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3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3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3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3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3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3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3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3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3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3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3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3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3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3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3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3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3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3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3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3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3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3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3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3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3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3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3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3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3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3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3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3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3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3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3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3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3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3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3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3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3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3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3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3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3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3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3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3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3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3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3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3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3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3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3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3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3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3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3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3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3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3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3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3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3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3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3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3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3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3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3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3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3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3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3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3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3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3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3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3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3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3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3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3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3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3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3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3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3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3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3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3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3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3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3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3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3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3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3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3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3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3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3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3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3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3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3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3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3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3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3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3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3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3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3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3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3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3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3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3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3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3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3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3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3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3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3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3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3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3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3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3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3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3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3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3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3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3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3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3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3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3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3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3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3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3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3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3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3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3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3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3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3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3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3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3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3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3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3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3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3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3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3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3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3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3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3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3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3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3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3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3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3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3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3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3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3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3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3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3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3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3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3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3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3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3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3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3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3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3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3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3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3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3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3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3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3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3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3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3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3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3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3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3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3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3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3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3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3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3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3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3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3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3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3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3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3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3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3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3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3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3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3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3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3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3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3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3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3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3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3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3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3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3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3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3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3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3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3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3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3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3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3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3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3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3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3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3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3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3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3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3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3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3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3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3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3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3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3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3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3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3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3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3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3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3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3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3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3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3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3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3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3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3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3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3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3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3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3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3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3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3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3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3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3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3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3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3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3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3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3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3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3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3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3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3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3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3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3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3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3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3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3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3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3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3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3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3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3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3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3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3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3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3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3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3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3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3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3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3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3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3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3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3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3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3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3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3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3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3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3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3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3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3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3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3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3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3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3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3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3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3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3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3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3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3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3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3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3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3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3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3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3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3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3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3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3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3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3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3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3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3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3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3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3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3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3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3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3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3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3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3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3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3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3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3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3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3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3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3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3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3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3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3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3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3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3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3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3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3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3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3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3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3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3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3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3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3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3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3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3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3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3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3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3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3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3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3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3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3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3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3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3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3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3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3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3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3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3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3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3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3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3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3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3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3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3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3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3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3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3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3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3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3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3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3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3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3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3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3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3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3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3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3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3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3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3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3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3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3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3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3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3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3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3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3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3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3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3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3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3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3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3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3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3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3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3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3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3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3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3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3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3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3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3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3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3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3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3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3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3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3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3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3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3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3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3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3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3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3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3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3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3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3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3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3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3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3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3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3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3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3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3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3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3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3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3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3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3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3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3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3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3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3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3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3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3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3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3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3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3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3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3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3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3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3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3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3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3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3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3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3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3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3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3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3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3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3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3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3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3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3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3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3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3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3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3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3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3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3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3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3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3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3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3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3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3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3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3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3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3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3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3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3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3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3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3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3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3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3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3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3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3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3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3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3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3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3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3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3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3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3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3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3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3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3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3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3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3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3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3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3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3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3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3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3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3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3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3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3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3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3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3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3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3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3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3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3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3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3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3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3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3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3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3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3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3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3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3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3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3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3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3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3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3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3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3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3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3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3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3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3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3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3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3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3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3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3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3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3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3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3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3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3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3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3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3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3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3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3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3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3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3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3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3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3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3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3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3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3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3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3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3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3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3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3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3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3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3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3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3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3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3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6">
    <mergeCell ref="A6:J6"/>
    <mergeCell ref="A32:J41"/>
    <mergeCell ref="A42:J42"/>
    <mergeCell ref="A7:J7"/>
    <mergeCell ref="A8:J17"/>
    <mergeCell ref="A18:J18"/>
    <mergeCell ref="A19:J19"/>
    <mergeCell ref="A20:J29"/>
    <mergeCell ref="A30:J30"/>
    <mergeCell ref="A31:J31"/>
    <mergeCell ref="A1:J1"/>
    <mergeCell ref="A2:J2"/>
    <mergeCell ref="A3:B3"/>
    <mergeCell ref="A4:J4"/>
    <mergeCell ref="A5:C5"/>
    <mergeCell ref="F5:H5"/>
  </mergeCells>
  <hyperlinks>
    <hyperlink ref="A8" r:id="rId1" xr:uid="{00000000-0004-0000-0100-000000000000}"/>
  </hyperlinks>
  <pageMargins left="0.7" right="0.7" top="0.75" bottom="0.75" header="0" footer="0"/>
  <pageSetup fitToHeight="0"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List!$P$4:$P$7</xm:f>
          </x14:formula1>
          <xm:sqref>D5</xm:sqref>
        </x14:dataValidation>
        <x14:dataValidation type="list" allowBlank="1" showErrorMessage="1" xr:uid="{00000000-0002-0000-0100-000001000000}">
          <x14:formula1>
            <xm:f>List!$P$4:$P$8</xm:f>
          </x14:formula1>
          <xm:sqref>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tabSelected="1" topLeftCell="A32" workbookViewId="0">
      <selection activeCell="N46" sqref="N46"/>
    </sheetView>
  </sheetViews>
  <sheetFormatPr defaultColWidth="14.453125" defaultRowHeight="15" customHeight="1" x14ac:dyDescent="0.35"/>
  <cols>
    <col min="1" max="1" width="11.81640625" customWidth="1"/>
    <col min="2" max="4" width="9.08984375" customWidth="1"/>
    <col min="5" max="5" width="5.453125" customWidth="1"/>
    <col min="6" max="8" width="9.08984375" customWidth="1"/>
    <col min="9" max="9" width="8.453125" customWidth="1"/>
    <col min="10" max="10" width="9.08984375" customWidth="1"/>
    <col min="11" max="11" width="5.81640625" customWidth="1"/>
    <col min="12" max="12" width="11.08984375" customWidth="1"/>
    <col min="13" max="13" width="9.08984375" customWidth="1"/>
    <col min="14" max="14" width="22" customWidth="1"/>
    <col min="15" max="16" width="20.08984375" customWidth="1"/>
    <col min="17" max="17" width="57.08984375" customWidth="1"/>
    <col min="18" max="18" width="21.26953125" customWidth="1"/>
    <col min="19" max="19" width="20.08984375" customWidth="1"/>
    <col min="20" max="20" width="51.81640625" customWidth="1"/>
    <col min="21" max="21" width="21.26953125" customWidth="1"/>
    <col min="22" max="22" width="20.08984375" customWidth="1"/>
    <col min="23" max="23" width="41.08984375" customWidth="1"/>
    <col min="24" max="26" width="9.08984375" customWidth="1"/>
  </cols>
  <sheetData>
    <row r="1" spans="1:26" ht="18.5" x14ac:dyDescent="0.35">
      <c r="A1" s="31" t="s">
        <v>54</v>
      </c>
      <c r="B1" s="32"/>
      <c r="C1" s="32"/>
      <c r="D1" s="253">
        <f>N136</f>
        <v>11827.038090000002</v>
      </c>
      <c r="E1" s="186"/>
      <c r="F1" s="187"/>
      <c r="G1" s="33"/>
      <c r="H1" s="33"/>
      <c r="I1" s="29"/>
      <c r="J1" s="29"/>
      <c r="K1" s="34"/>
      <c r="L1" s="34"/>
      <c r="M1" s="34"/>
      <c r="N1" s="34"/>
      <c r="O1" s="34"/>
      <c r="P1" s="34"/>
      <c r="Q1" s="35"/>
      <c r="R1" s="35"/>
      <c r="S1" s="34"/>
      <c r="T1" s="35"/>
      <c r="U1" s="35"/>
      <c r="V1" s="34"/>
      <c r="W1" s="35"/>
      <c r="X1" s="30"/>
      <c r="Y1" s="30"/>
      <c r="Z1" s="30"/>
    </row>
    <row r="2" spans="1:26" ht="14.5" x14ac:dyDescent="0.35">
      <c r="A2" s="34"/>
      <c r="B2" s="36"/>
      <c r="C2" s="34"/>
      <c r="D2" s="34"/>
      <c r="E2" s="34"/>
      <c r="F2" s="34"/>
      <c r="G2" s="34"/>
      <c r="H2" s="34"/>
      <c r="I2" s="34"/>
      <c r="J2" s="34"/>
      <c r="K2" s="34"/>
      <c r="L2" s="34"/>
      <c r="M2" s="34"/>
      <c r="N2" s="34"/>
      <c r="O2" s="34"/>
      <c r="P2" s="34"/>
      <c r="Q2" s="35"/>
      <c r="R2" s="35"/>
      <c r="S2" s="34"/>
      <c r="T2" s="35"/>
      <c r="U2" s="35"/>
      <c r="V2" s="34"/>
      <c r="W2" s="35"/>
      <c r="X2" s="30"/>
      <c r="Y2" s="30"/>
      <c r="Z2" s="30"/>
    </row>
    <row r="3" spans="1:26" ht="18.5" x14ac:dyDescent="0.35">
      <c r="A3" s="254" t="s">
        <v>55</v>
      </c>
      <c r="B3" s="243"/>
      <c r="C3" s="243"/>
      <c r="D3" s="243"/>
      <c r="E3" s="243"/>
      <c r="F3" s="243"/>
      <c r="G3" s="243"/>
      <c r="H3" s="243"/>
      <c r="I3" s="243"/>
      <c r="J3" s="243"/>
      <c r="K3" s="243"/>
      <c r="L3" s="243"/>
      <c r="M3" s="243"/>
      <c r="N3" s="244"/>
      <c r="O3" s="30"/>
      <c r="P3" s="30"/>
      <c r="Q3" s="30"/>
      <c r="R3" s="30"/>
      <c r="S3" s="30"/>
      <c r="T3" s="30"/>
      <c r="U3" s="30"/>
      <c r="V3" s="30"/>
      <c r="W3" s="30"/>
      <c r="X3" s="30"/>
      <c r="Y3" s="30"/>
      <c r="Z3" s="30"/>
    </row>
    <row r="4" spans="1:26" ht="14.5" x14ac:dyDescent="0.35">
      <c r="A4" s="37" t="s">
        <v>56</v>
      </c>
      <c r="B4" s="37"/>
      <c r="C4" s="34"/>
      <c r="D4" s="34"/>
      <c r="E4" s="34"/>
      <c r="F4" s="34"/>
      <c r="G4" s="34"/>
      <c r="H4" s="37"/>
      <c r="I4" s="37"/>
      <c r="J4" s="37"/>
      <c r="K4" s="37"/>
      <c r="L4" s="34"/>
      <c r="M4" s="34"/>
      <c r="N4" s="34"/>
      <c r="O4" s="34"/>
      <c r="P4" s="34"/>
      <c r="Q4" s="34"/>
      <c r="R4" s="34"/>
      <c r="S4" s="34"/>
      <c r="T4" s="34"/>
      <c r="U4" s="34"/>
      <c r="V4" s="34"/>
      <c r="W4" s="34"/>
      <c r="X4" s="30"/>
      <c r="Y4" s="30"/>
      <c r="Z4" s="30"/>
    </row>
    <row r="5" spans="1:26" ht="14.5" x14ac:dyDescent="0.35">
      <c r="A5" s="37"/>
      <c r="B5" s="37"/>
      <c r="C5" s="34"/>
      <c r="D5" s="34"/>
      <c r="E5" s="38"/>
      <c r="F5" s="34"/>
      <c r="G5" s="34"/>
      <c r="H5" s="34"/>
      <c r="I5" s="34"/>
      <c r="J5" s="38"/>
      <c r="K5" s="34"/>
      <c r="L5" s="34"/>
      <c r="M5" s="34"/>
      <c r="N5" s="34"/>
      <c r="O5" s="34"/>
      <c r="P5" s="34"/>
      <c r="Q5" s="34"/>
      <c r="R5" s="34"/>
      <c r="S5" s="34"/>
      <c r="T5" s="34"/>
      <c r="U5" s="34"/>
      <c r="V5" s="34"/>
      <c r="W5" s="34"/>
      <c r="X5" s="30"/>
      <c r="Y5" s="30"/>
      <c r="Z5" s="30"/>
    </row>
    <row r="6" spans="1:26" ht="14.5" x14ac:dyDescent="0.35">
      <c r="A6" s="255" t="s">
        <v>57</v>
      </c>
      <c r="B6" s="243"/>
      <c r="C6" s="243"/>
      <c r="D6" s="243"/>
      <c r="E6" s="243"/>
      <c r="F6" s="243"/>
      <c r="G6" s="243"/>
      <c r="H6" s="243"/>
      <c r="I6" s="243"/>
      <c r="J6" s="39" t="s">
        <v>58</v>
      </c>
      <c r="K6" s="40"/>
      <c r="L6" s="34"/>
      <c r="M6" s="34"/>
      <c r="N6" s="34"/>
      <c r="O6" s="34"/>
      <c r="P6" s="34"/>
      <c r="Q6" s="34"/>
      <c r="R6" s="34"/>
      <c r="S6" s="34"/>
      <c r="T6" s="34"/>
      <c r="U6" s="34"/>
      <c r="V6" s="34"/>
      <c r="W6" s="34"/>
      <c r="X6" s="30"/>
      <c r="Y6" s="30"/>
      <c r="Z6" s="30"/>
    </row>
    <row r="7" spans="1:26" ht="14.5" x14ac:dyDescent="0.35">
      <c r="A7" s="37"/>
      <c r="B7" s="37"/>
      <c r="C7" s="37"/>
      <c r="D7" s="37"/>
      <c r="E7" s="36"/>
      <c r="F7" s="34"/>
      <c r="G7" s="38"/>
      <c r="H7" s="34"/>
      <c r="I7" s="34"/>
      <c r="J7" s="36"/>
      <c r="K7" s="34"/>
      <c r="L7" s="34"/>
      <c r="M7" s="34"/>
      <c r="N7" s="34"/>
      <c r="O7" s="34"/>
      <c r="P7" s="34"/>
      <c r="Q7" s="34"/>
      <c r="R7" s="34"/>
      <c r="S7" s="34"/>
      <c r="T7" s="34"/>
      <c r="U7" s="34"/>
      <c r="V7" s="34"/>
      <c r="W7" s="34"/>
      <c r="X7" s="30"/>
      <c r="Y7" s="30"/>
      <c r="Z7" s="30"/>
    </row>
    <row r="8" spans="1:26" ht="14.5" x14ac:dyDescent="0.35">
      <c r="A8" s="255" t="s">
        <v>59</v>
      </c>
      <c r="B8" s="243"/>
      <c r="C8" s="243"/>
      <c r="D8" s="243"/>
      <c r="E8" s="243"/>
      <c r="F8" s="243"/>
      <c r="G8" s="243"/>
      <c r="H8" s="243"/>
      <c r="I8" s="243"/>
      <c r="J8" s="243"/>
      <c r="K8" s="256"/>
      <c r="L8" s="41">
        <f>N119</f>
        <v>563.19229000000007</v>
      </c>
      <c r="M8" s="37"/>
      <c r="N8" s="37"/>
      <c r="O8" s="37"/>
      <c r="P8" s="37"/>
      <c r="Q8" s="34"/>
      <c r="R8" s="34"/>
      <c r="S8" s="37"/>
      <c r="T8" s="34"/>
      <c r="U8" s="34"/>
      <c r="V8" s="37"/>
      <c r="W8" s="34"/>
      <c r="X8" s="30"/>
      <c r="Y8" s="30"/>
      <c r="Z8" s="30"/>
    </row>
    <row r="9" spans="1:26" ht="14.5" x14ac:dyDescent="0.35">
      <c r="A9" s="37"/>
      <c r="B9" s="37"/>
      <c r="C9" s="37"/>
      <c r="D9" s="37"/>
      <c r="E9" s="34"/>
      <c r="F9" s="34"/>
      <c r="G9" s="36"/>
      <c r="H9" s="34"/>
      <c r="I9" s="34"/>
      <c r="J9" s="34"/>
      <c r="K9" s="34"/>
      <c r="L9" s="34"/>
      <c r="M9" s="34"/>
      <c r="N9" s="34"/>
      <c r="O9" s="34"/>
      <c r="P9" s="34"/>
      <c r="Q9" s="34"/>
      <c r="R9" s="34"/>
      <c r="S9" s="34"/>
      <c r="T9" s="34"/>
      <c r="U9" s="34"/>
      <c r="V9" s="34"/>
      <c r="W9" s="34"/>
      <c r="X9" s="30"/>
      <c r="Y9" s="30"/>
      <c r="Z9" s="30"/>
    </row>
    <row r="10" spans="1:26" ht="14.5" x14ac:dyDescent="0.35">
      <c r="A10" s="42" t="s">
        <v>60</v>
      </c>
      <c r="B10" s="42"/>
      <c r="C10" s="42"/>
      <c r="D10" s="42"/>
      <c r="E10" s="42"/>
      <c r="F10" s="42"/>
      <c r="G10" s="42"/>
      <c r="H10" s="38"/>
      <c r="I10" s="38"/>
      <c r="J10" s="38"/>
      <c r="K10" s="38"/>
      <c r="L10" s="38"/>
      <c r="M10" s="38"/>
      <c r="N10" s="38"/>
      <c r="O10" s="34"/>
      <c r="P10" s="34"/>
      <c r="Q10" s="34"/>
      <c r="R10" s="34"/>
      <c r="S10" s="34"/>
      <c r="T10" s="34"/>
      <c r="U10" s="34"/>
      <c r="V10" s="34"/>
      <c r="W10" s="34"/>
      <c r="X10" s="30"/>
      <c r="Y10" s="30"/>
      <c r="Z10" s="30"/>
    </row>
    <row r="11" spans="1:26" ht="14.5" x14ac:dyDescent="0.35">
      <c r="A11" s="221" t="s">
        <v>61</v>
      </c>
      <c r="B11" s="222"/>
      <c r="C11" s="222"/>
      <c r="D11" s="222"/>
      <c r="E11" s="222"/>
      <c r="F11" s="222"/>
      <c r="G11" s="222"/>
      <c r="H11" s="222"/>
      <c r="I11" s="222"/>
      <c r="J11" s="222"/>
      <c r="K11" s="222"/>
      <c r="L11" s="222"/>
      <c r="M11" s="222"/>
      <c r="N11" s="223"/>
      <c r="O11" s="40"/>
      <c r="P11" s="40"/>
      <c r="Q11" s="34"/>
      <c r="R11" s="34"/>
      <c r="S11" s="40"/>
      <c r="T11" s="34"/>
      <c r="U11" s="34"/>
      <c r="V11" s="40"/>
      <c r="W11" s="34"/>
      <c r="X11" s="30"/>
      <c r="Y11" s="30"/>
      <c r="Z11" s="30"/>
    </row>
    <row r="12" spans="1:26" ht="14.5" x14ac:dyDescent="0.35">
      <c r="A12" s="224"/>
      <c r="B12" s="196"/>
      <c r="C12" s="196"/>
      <c r="D12" s="196"/>
      <c r="E12" s="196"/>
      <c r="F12" s="196"/>
      <c r="G12" s="196"/>
      <c r="H12" s="196"/>
      <c r="I12" s="196"/>
      <c r="J12" s="196"/>
      <c r="K12" s="196"/>
      <c r="L12" s="196"/>
      <c r="M12" s="196"/>
      <c r="N12" s="225"/>
      <c r="O12" s="40"/>
      <c r="P12" s="40"/>
      <c r="Q12" s="34"/>
      <c r="R12" s="34"/>
      <c r="S12" s="40"/>
      <c r="T12" s="34"/>
      <c r="U12" s="34"/>
      <c r="V12" s="40"/>
      <c r="W12" s="34"/>
      <c r="X12" s="30"/>
      <c r="Y12" s="30"/>
      <c r="Z12" s="30"/>
    </row>
    <row r="13" spans="1:26" ht="14.5" x14ac:dyDescent="0.35">
      <c r="A13" s="224"/>
      <c r="B13" s="196"/>
      <c r="C13" s="196"/>
      <c r="D13" s="196"/>
      <c r="E13" s="196"/>
      <c r="F13" s="196"/>
      <c r="G13" s="196"/>
      <c r="H13" s="196"/>
      <c r="I13" s="196"/>
      <c r="J13" s="196"/>
      <c r="K13" s="196"/>
      <c r="L13" s="196"/>
      <c r="M13" s="196"/>
      <c r="N13" s="225"/>
      <c r="O13" s="40"/>
      <c r="P13" s="40"/>
      <c r="Q13" s="34"/>
      <c r="R13" s="34"/>
      <c r="S13" s="40"/>
      <c r="T13" s="34"/>
      <c r="U13" s="34"/>
      <c r="V13" s="40"/>
      <c r="W13" s="34"/>
      <c r="X13" s="30"/>
      <c r="Y13" s="30"/>
      <c r="Z13" s="30"/>
    </row>
    <row r="14" spans="1:26" ht="14.5" x14ac:dyDescent="0.35">
      <c r="A14" s="226"/>
      <c r="B14" s="201"/>
      <c r="C14" s="201"/>
      <c r="D14" s="201"/>
      <c r="E14" s="201"/>
      <c r="F14" s="201"/>
      <c r="G14" s="201"/>
      <c r="H14" s="201"/>
      <c r="I14" s="201"/>
      <c r="J14" s="201"/>
      <c r="K14" s="201"/>
      <c r="L14" s="201"/>
      <c r="M14" s="201"/>
      <c r="N14" s="202"/>
      <c r="O14" s="40"/>
      <c r="P14" s="40"/>
      <c r="Q14" s="34"/>
      <c r="R14" s="34"/>
      <c r="S14" s="40"/>
      <c r="T14" s="34"/>
      <c r="U14" s="34"/>
      <c r="V14" s="40"/>
      <c r="W14" s="34"/>
      <c r="X14" s="30"/>
      <c r="Y14" s="30"/>
      <c r="Z14" s="30"/>
    </row>
    <row r="15" spans="1:26" ht="14.5" x14ac:dyDescent="0.35">
      <c r="A15" s="36"/>
      <c r="B15" s="36"/>
      <c r="C15" s="36"/>
      <c r="D15" s="36"/>
      <c r="E15" s="36"/>
      <c r="F15" s="36"/>
      <c r="G15" s="36"/>
      <c r="H15" s="36"/>
      <c r="I15" s="36"/>
      <c r="J15" s="36"/>
      <c r="K15" s="36"/>
      <c r="L15" s="36"/>
      <c r="M15" s="36"/>
      <c r="N15" s="36"/>
      <c r="O15" s="34"/>
      <c r="P15" s="34"/>
      <c r="Q15" s="34"/>
      <c r="R15" s="34"/>
      <c r="S15" s="34"/>
      <c r="T15" s="34"/>
      <c r="U15" s="34"/>
      <c r="V15" s="34"/>
      <c r="W15" s="34"/>
      <c r="X15" s="30"/>
      <c r="Y15" s="30"/>
      <c r="Z15" s="30"/>
    </row>
    <row r="16" spans="1:26" ht="23.5" x14ac:dyDescent="0.35">
      <c r="A16" s="257" t="s">
        <v>62</v>
      </c>
      <c r="B16" s="258"/>
      <c r="C16" s="258"/>
      <c r="D16" s="258"/>
      <c r="E16" s="258"/>
      <c r="F16" s="258"/>
      <c r="G16" s="258"/>
      <c r="H16" s="258"/>
      <c r="I16" s="258"/>
      <c r="J16" s="258"/>
      <c r="K16" s="258"/>
      <c r="L16" s="258"/>
      <c r="M16" s="258"/>
      <c r="N16" s="258"/>
      <c r="O16" s="258"/>
      <c r="P16" s="258"/>
      <c r="Q16" s="258"/>
      <c r="R16" s="258"/>
      <c r="S16" s="258"/>
      <c r="T16" s="258"/>
      <c r="U16" s="258"/>
      <c r="V16" s="258"/>
      <c r="W16" s="258"/>
      <c r="X16" s="30"/>
      <c r="Y16" s="30"/>
      <c r="Z16" s="30"/>
    </row>
    <row r="17" spans="1:26" ht="15.5" x14ac:dyDescent="0.35">
      <c r="A17" s="259" t="s">
        <v>63</v>
      </c>
      <c r="B17" s="198"/>
      <c r="C17" s="198"/>
      <c r="D17" s="198"/>
      <c r="E17" s="198"/>
      <c r="F17" s="198"/>
      <c r="G17" s="198"/>
      <c r="H17" s="198"/>
      <c r="I17" s="198"/>
      <c r="J17" s="198"/>
      <c r="K17" s="198"/>
      <c r="L17" s="198"/>
      <c r="M17" s="199"/>
      <c r="N17" s="43" t="s">
        <v>64</v>
      </c>
      <c r="O17" s="43" t="s">
        <v>65</v>
      </c>
      <c r="P17" s="43" t="s">
        <v>66</v>
      </c>
      <c r="Q17" s="43" t="s">
        <v>67</v>
      </c>
      <c r="R17" s="43" t="s">
        <v>68</v>
      </c>
      <c r="S17" s="43" t="s">
        <v>66</v>
      </c>
      <c r="T17" s="43" t="s">
        <v>67</v>
      </c>
      <c r="U17" s="43" t="s">
        <v>69</v>
      </c>
      <c r="V17" s="43" t="s">
        <v>66</v>
      </c>
      <c r="W17" s="43" t="s">
        <v>67</v>
      </c>
      <c r="X17" s="30"/>
      <c r="Y17" s="30"/>
      <c r="Z17" s="30"/>
    </row>
    <row r="18" spans="1:26" ht="19.5" customHeight="1" x14ac:dyDescent="0.35">
      <c r="A18" s="44" t="s">
        <v>70</v>
      </c>
      <c r="B18" s="234" t="s">
        <v>71</v>
      </c>
      <c r="C18" s="198"/>
      <c r="D18" s="198"/>
      <c r="E18" s="198"/>
      <c r="F18" s="198"/>
      <c r="G18" s="198"/>
      <c r="H18" s="198"/>
      <c r="I18" s="198"/>
      <c r="J18" s="198"/>
      <c r="K18" s="198"/>
      <c r="L18" s="198"/>
      <c r="M18" s="199"/>
      <c r="N18" s="45" t="s">
        <v>72</v>
      </c>
      <c r="O18" s="45" t="s">
        <v>72</v>
      </c>
      <c r="P18" s="45" t="s">
        <v>72</v>
      </c>
      <c r="Q18" s="45"/>
      <c r="R18" s="45" t="s">
        <v>72</v>
      </c>
      <c r="S18" s="45" t="s">
        <v>72</v>
      </c>
      <c r="T18" s="46"/>
      <c r="U18" s="45" t="s">
        <v>72</v>
      </c>
      <c r="V18" s="45" t="s">
        <v>72</v>
      </c>
      <c r="W18" s="46"/>
      <c r="X18" s="30"/>
      <c r="Y18" s="30"/>
      <c r="Z18" s="30"/>
    </row>
    <row r="19" spans="1:26" ht="15.75" customHeight="1" x14ac:dyDescent="0.35">
      <c r="A19" s="47"/>
      <c r="B19" s="232"/>
      <c r="C19" s="198"/>
      <c r="D19" s="198"/>
      <c r="E19" s="198"/>
      <c r="F19" s="198"/>
      <c r="G19" s="198"/>
      <c r="H19" s="198"/>
      <c r="I19" s="198"/>
      <c r="J19" s="198"/>
      <c r="K19" s="198"/>
      <c r="L19" s="198"/>
      <c r="M19" s="199"/>
      <c r="N19" s="48"/>
      <c r="O19" s="48"/>
      <c r="P19" s="48"/>
      <c r="Q19" s="49"/>
      <c r="R19" s="48"/>
      <c r="S19" s="48">
        <f t="shared" ref="S19:S26" si="0">P19+R19</f>
        <v>0</v>
      </c>
      <c r="T19" s="47"/>
      <c r="U19" s="48"/>
      <c r="V19" s="48">
        <f t="shared" ref="V19:V26" si="1">S19+U19</f>
        <v>0</v>
      </c>
      <c r="W19" s="47"/>
      <c r="X19" s="30"/>
      <c r="Y19" s="30"/>
      <c r="Z19" s="30"/>
    </row>
    <row r="20" spans="1:26" ht="15.75" customHeight="1" x14ac:dyDescent="0.35">
      <c r="A20" s="47"/>
      <c r="B20" s="232"/>
      <c r="C20" s="198"/>
      <c r="D20" s="198"/>
      <c r="E20" s="198"/>
      <c r="F20" s="198"/>
      <c r="G20" s="198"/>
      <c r="H20" s="198"/>
      <c r="I20" s="198"/>
      <c r="J20" s="198"/>
      <c r="K20" s="198"/>
      <c r="L20" s="198"/>
      <c r="M20" s="199"/>
      <c r="N20" s="48"/>
      <c r="O20" s="48"/>
      <c r="P20" s="48">
        <f t="shared" ref="P20:P26" si="2">SUM(N20:O20)</f>
        <v>0</v>
      </c>
      <c r="Q20" s="49"/>
      <c r="R20" s="48"/>
      <c r="S20" s="48">
        <f t="shared" si="0"/>
        <v>0</v>
      </c>
      <c r="T20" s="47"/>
      <c r="U20" s="48"/>
      <c r="V20" s="48">
        <f t="shared" si="1"/>
        <v>0</v>
      </c>
      <c r="W20" s="47"/>
      <c r="X20" s="30"/>
      <c r="Y20" s="30"/>
      <c r="Z20" s="30"/>
    </row>
    <row r="21" spans="1:26" ht="15.75" customHeight="1" x14ac:dyDescent="0.35">
      <c r="A21" s="47"/>
      <c r="B21" s="232"/>
      <c r="C21" s="198"/>
      <c r="D21" s="198"/>
      <c r="E21" s="198"/>
      <c r="F21" s="198"/>
      <c r="G21" s="198"/>
      <c r="H21" s="198"/>
      <c r="I21" s="198"/>
      <c r="J21" s="198"/>
      <c r="K21" s="198"/>
      <c r="L21" s="198"/>
      <c r="M21" s="199"/>
      <c r="N21" s="48"/>
      <c r="O21" s="48"/>
      <c r="P21" s="48">
        <f t="shared" si="2"/>
        <v>0</v>
      </c>
      <c r="Q21" s="49"/>
      <c r="R21" s="48"/>
      <c r="S21" s="48">
        <f t="shared" si="0"/>
        <v>0</v>
      </c>
      <c r="T21" s="47"/>
      <c r="U21" s="48"/>
      <c r="V21" s="48">
        <f t="shared" si="1"/>
        <v>0</v>
      </c>
      <c r="W21" s="47"/>
      <c r="X21" s="30"/>
      <c r="Y21" s="30"/>
      <c r="Z21" s="30"/>
    </row>
    <row r="22" spans="1:26" ht="15.75" customHeight="1" x14ac:dyDescent="0.35">
      <c r="A22" s="47"/>
      <c r="B22" s="232"/>
      <c r="C22" s="198"/>
      <c r="D22" s="198"/>
      <c r="E22" s="198"/>
      <c r="F22" s="198"/>
      <c r="G22" s="198"/>
      <c r="H22" s="198"/>
      <c r="I22" s="198"/>
      <c r="J22" s="198"/>
      <c r="K22" s="198"/>
      <c r="L22" s="198"/>
      <c r="M22" s="199"/>
      <c r="N22" s="48"/>
      <c r="O22" s="48"/>
      <c r="P22" s="48">
        <f t="shared" si="2"/>
        <v>0</v>
      </c>
      <c r="Q22" s="49"/>
      <c r="R22" s="48"/>
      <c r="S22" s="48">
        <f t="shared" si="0"/>
        <v>0</v>
      </c>
      <c r="T22" s="47"/>
      <c r="U22" s="48"/>
      <c r="V22" s="48">
        <f t="shared" si="1"/>
        <v>0</v>
      </c>
      <c r="W22" s="47"/>
      <c r="X22" s="30"/>
      <c r="Y22" s="30"/>
      <c r="Z22" s="30"/>
    </row>
    <row r="23" spans="1:26" ht="15.75" customHeight="1" x14ac:dyDescent="0.35">
      <c r="A23" s="47"/>
      <c r="B23" s="232"/>
      <c r="C23" s="198"/>
      <c r="D23" s="198"/>
      <c r="E23" s="198"/>
      <c r="F23" s="198"/>
      <c r="G23" s="198"/>
      <c r="H23" s="198"/>
      <c r="I23" s="198"/>
      <c r="J23" s="198"/>
      <c r="K23" s="198"/>
      <c r="L23" s="198"/>
      <c r="M23" s="199"/>
      <c r="N23" s="48"/>
      <c r="O23" s="48"/>
      <c r="P23" s="48">
        <f t="shared" si="2"/>
        <v>0</v>
      </c>
      <c r="Q23" s="49"/>
      <c r="R23" s="48"/>
      <c r="S23" s="48">
        <f t="shared" si="0"/>
        <v>0</v>
      </c>
      <c r="T23" s="47"/>
      <c r="U23" s="48"/>
      <c r="V23" s="48">
        <f t="shared" si="1"/>
        <v>0</v>
      </c>
      <c r="W23" s="47"/>
      <c r="X23" s="30"/>
      <c r="Y23" s="30"/>
      <c r="Z23" s="30"/>
    </row>
    <row r="24" spans="1:26" ht="15.75" customHeight="1" x14ac:dyDescent="0.35">
      <c r="A24" s="47"/>
      <c r="B24" s="232"/>
      <c r="C24" s="198"/>
      <c r="D24" s="198"/>
      <c r="E24" s="198"/>
      <c r="F24" s="198"/>
      <c r="G24" s="198"/>
      <c r="H24" s="198"/>
      <c r="I24" s="198"/>
      <c r="J24" s="198"/>
      <c r="K24" s="198"/>
      <c r="L24" s="198"/>
      <c r="M24" s="199"/>
      <c r="N24" s="48"/>
      <c r="O24" s="48"/>
      <c r="P24" s="48">
        <f t="shared" si="2"/>
        <v>0</v>
      </c>
      <c r="Q24" s="49"/>
      <c r="R24" s="48"/>
      <c r="S24" s="48">
        <f t="shared" si="0"/>
        <v>0</v>
      </c>
      <c r="T24" s="47"/>
      <c r="U24" s="48"/>
      <c r="V24" s="48">
        <f t="shared" si="1"/>
        <v>0</v>
      </c>
      <c r="W24" s="47"/>
      <c r="X24" s="30"/>
      <c r="Y24" s="30"/>
      <c r="Z24" s="30"/>
    </row>
    <row r="25" spans="1:26" ht="15.75" customHeight="1" x14ac:dyDescent="0.35">
      <c r="A25" s="47"/>
      <c r="B25" s="232"/>
      <c r="C25" s="198"/>
      <c r="D25" s="198"/>
      <c r="E25" s="198"/>
      <c r="F25" s="198"/>
      <c r="G25" s="198"/>
      <c r="H25" s="198"/>
      <c r="I25" s="198"/>
      <c r="J25" s="198"/>
      <c r="K25" s="198"/>
      <c r="L25" s="198"/>
      <c r="M25" s="199"/>
      <c r="N25" s="48"/>
      <c r="O25" s="48"/>
      <c r="P25" s="48">
        <f t="shared" si="2"/>
        <v>0</v>
      </c>
      <c r="Q25" s="49"/>
      <c r="R25" s="48"/>
      <c r="S25" s="48">
        <f t="shared" si="0"/>
        <v>0</v>
      </c>
      <c r="T25" s="47"/>
      <c r="U25" s="48"/>
      <c r="V25" s="48">
        <f t="shared" si="1"/>
        <v>0</v>
      </c>
      <c r="W25" s="47"/>
      <c r="X25" s="30"/>
      <c r="Y25" s="30"/>
      <c r="Z25" s="30"/>
    </row>
    <row r="26" spans="1:26" ht="15.75" customHeight="1" x14ac:dyDescent="0.35">
      <c r="A26" s="47"/>
      <c r="B26" s="232"/>
      <c r="C26" s="198"/>
      <c r="D26" s="198"/>
      <c r="E26" s="198"/>
      <c r="F26" s="198"/>
      <c r="G26" s="198"/>
      <c r="H26" s="198"/>
      <c r="I26" s="198"/>
      <c r="J26" s="198"/>
      <c r="K26" s="198"/>
      <c r="L26" s="198"/>
      <c r="M26" s="199"/>
      <c r="N26" s="48"/>
      <c r="O26" s="48"/>
      <c r="P26" s="48">
        <f t="shared" si="2"/>
        <v>0</v>
      </c>
      <c r="Q26" s="49"/>
      <c r="R26" s="48"/>
      <c r="S26" s="48">
        <f t="shared" si="0"/>
        <v>0</v>
      </c>
      <c r="T26" s="47"/>
      <c r="U26" s="48"/>
      <c r="V26" s="48">
        <f t="shared" si="1"/>
        <v>0</v>
      </c>
      <c r="W26" s="47"/>
      <c r="X26" s="30"/>
      <c r="Y26" s="30"/>
      <c r="Z26" s="30"/>
    </row>
    <row r="27" spans="1:26" ht="15.75" customHeight="1" x14ac:dyDescent="0.35">
      <c r="A27" s="50"/>
      <c r="B27" s="50"/>
      <c r="C27" s="50"/>
      <c r="D27" s="50"/>
      <c r="E27" s="50"/>
      <c r="F27" s="50"/>
      <c r="G27" s="50"/>
      <c r="H27" s="51"/>
      <c r="I27" s="51"/>
      <c r="J27" s="51"/>
      <c r="K27" s="51"/>
      <c r="L27" s="50"/>
      <c r="M27" s="52" t="s">
        <v>73</v>
      </c>
      <c r="N27" s="53">
        <f t="shared" ref="N27:P27" si="3">SUM(N19:N26)</f>
        <v>0</v>
      </c>
      <c r="O27" s="53">
        <f t="shared" si="3"/>
        <v>0</v>
      </c>
      <c r="P27" s="53">
        <f t="shared" si="3"/>
        <v>0</v>
      </c>
      <c r="Q27" s="54"/>
      <c r="R27" s="53">
        <f t="shared" ref="R27:S27" si="4">SUM(R19:R26)</f>
        <v>0</v>
      </c>
      <c r="S27" s="53">
        <f t="shared" si="4"/>
        <v>0</v>
      </c>
      <c r="T27" s="55"/>
      <c r="U27" s="53">
        <f t="shared" ref="U27:V27" si="5">SUM(U19:U26)</f>
        <v>0</v>
      </c>
      <c r="V27" s="53">
        <f t="shared" si="5"/>
        <v>0</v>
      </c>
      <c r="W27" s="55"/>
      <c r="X27" s="30"/>
      <c r="Y27" s="30"/>
      <c r="Z27" s="30"/>
    </row>
    <row r="28" spans="1:26" ht="15.75" customHeight="1" x14ac:dyDescent="0.35">
      <c r="A28" s="38"/>
      <c r="B28" s="38"/>
      <c r="C28" s="38"/>
      <c r="D28" s="38"/>
      <c r="E28" s="38"/>
      <c r="F28" s="38"/>
      <c r="G28" s="38"/>
      <c r="H28" s="38"/>
      <c r="I28" s="38"/>
      <c r="J28" s="38"/>
      <c r="K28" s="38"/>
      <c r="L28" s="38"/>
      <c r="M28" s="38"/>
      <c r="N28" s="56"/>
      <c r="O28" s="56"/>
      <c r="P28" s="56"/>
      <c r="Q28" s="57"/>
      <c r="R28" s="58"/>
      <c r="S28" s="56"/>
      <c r="T28" s="57"/>
      <c r="U28" s="58"/>
      <c r="V28" s="56"/>
      <c r="W28" s="57"/>
      <c r="X28" s="30"/>
      <c r="Y28" s="30"/>
      <c r="Z28" s="30"/>
    </row>
    <row r="29" spans="1:26" ht="15.75" customHeight="1" x14ac:dyDescent="0.35">
      <c r="A29" s="259" t="s">
        <v>74</v>
      </c>
      <c r="B29" s="198"/>
      <c r="C29" s="198"/>
      <c r="D29" s="198"/>
      <c r="E29" s="198"/>
      <c r="F29" s="198"/>
      <c r="G29" s="198"/>
      <c r="H29" s="198"/>
      <c r="I29" s="198"/>
      <c r="J29" s="198"/>
      <c r="K29" s="198"/>
      <c r="L29" s="198"/>
      <c r="M29" s="199"/>
      <c r="N29" s="43" t="s">
        <v>64</v>
      </c>
      <c r="O29" s="43" t="s">
        <v>65</v>
      </c>
      <c r="P29" s="43" t="s">
        <v>66</v>
      </c>
      <c r="Q29" s="43" t="s">
        <v>67</v>
      </c>
      <c r="R29" s="43" t="s">
        <v>68</v>
      </c>
      <c r="S29" s="43" t="s">
        <v>66</v>
      </c>
      <c r="T29" s="43" t="s">
        <v>67</v>
      </c>
      <c r="U29" s="43" t="s">
        <v>69</v>
      </c>
      <c r="V29" s="43" t="s">
        <v>66</v>
      </c>
      <c r="W29" s="43" t="s">
        <v>67</v>
      </c>
      <c r="X29" s="30"/>
      <c r="Y29" s="30"/>
      <c r="Z29" s="30"/>
    </row>
    <row r="30" spans="1:26" ht="15.75" customHeight="1" x14ac:dyDescent="0.35">
      <c r="A30" s="44" t="s">
        <v>70</v>
      </c>
      <c r="B30" s="234" t="s">
        <v>71</v>
      </c>
      <c r="C30" s="198"/>
      <c r="D30" s="198"/>
      <c r="E30" s="198"/>
      <c r="F30" s="198"/>
      <c r="G30" s="198"/>
      <c r="H30" s="198"/>
      <c r="I30" s="198"/>
      <c r="J30" s="198"/>
      <c r="K30" s="198"/>
      <c r="L30" s="198"/>
      <c r="M30" s="199"/>
      <c r="N30" s="45" t="s">
        <v>72</v>
      </c>
      <c r="O30" s="45" t="s">
        <v>72</v>
      </c>
      <c r="P30" s="45" t="s">
        <v>72</v>
      </c>
      <c r="Q30" s="45"/>
      <c r="R30" s="45" t="s">
        <v>72</v>
      </c>
      <c r="S30" s="45" t="s">
        <v>72</v>
      </c>
      <c r="T30" s="46"/>
      <c r="U30" s="45" t="s">
        <v>72</v>
      </c>
      <c r="V30" s="45" t="s">
        <v>72</v>
      </c>
      <c r="W30" s="46"/>
      <c r="X30" s="30"/>
      <c r="Y30" s="30"/>
      <c r="Z30" s="30"/>
    </row>
    <row r="31" spans="1:26" ht="15.75" customHeight="1" x14ac:dyDescent="0.35">
      <c r="A31" s="47">
        <v>1</v>
      </c>
      <c r="B31" s="260" t="s">
        <v>75</v>
      </c>
      <c r="C31" s="198"/>
      <c r="D31" s="198"/>
      <c r="E31" s="198"/>
      <c r="F31" s="198"/>
      <c r="G31" s="198"/>
      <c r="H31" s="198"/>
      <c r="I31" s="198"/>
      <c r="J31" s="198"/>
      <c r="K31" s="198"/>
      <c r="L31" s="198"/>
      <c r="M31" s="199"/>
      <c r="N31" s="59">
        <v>1008.78</v>
      </c>
      <c r="O31" s="48"/>
      <c r="P31" s="48">
        <f t="shared" ref="P31:P40" si="6">SUM(N31:O31)</f>
        <v>1008.78</v>
      </c>
      <c r="Q31" s="60"/>
      <c r="R31" s="48"/>
      <c r="S31" s="48">
        <f t="shared" ref="S31:S40" si="7">P31+R31</f>
        <v>1008.78</v>
      </c>
      <c r="T31" s="47"/>
      <c r="U31" s="48"/>
      <c r="V31" s="48">
        <f t="shared" ref="V31:V40" si="8">S31+U31</f>
        <v>1008.78</v>
      </c>
      <c r="W31" s="47"/>
      <c r="X31" s="30"/>
      <c r="Y31" s="30"/>
      <c r="Z31" s="30"/>
    </row>
    <row r="32" spans="1:26" ht="15.75" customHeight="1" x14ac:dyDescent="0.35">
      <c r="A32" s="47"/>
      <c r="B32" s="232"/>
      <c r="C32" s="198"/>
      <c r="D32" s="198"/>
      <c r="E32" s="198"/>
      <c r="F32" s="198"/>
      <c r="G32" s="198"/>
      <c r="H32" s="198"/>
      <c r="I32" s="198"/>
      <c r="J32" s="198"/>
      <c r="K32" s="198"/>
      <c r="L32" s="198"/>
      <c r="M32" s="199"/>
      <c r="N32" s="48"/>
      <c r="O32" s="48"/>
      <c r="P32" s="48">
        <f t="shared" si="6"/>
        <v>0</v>
      </c>
      <c r="Q32" s="49"/>
      <c r="R32" s="48"/>
      <c r="S32" s="48">
        <f t="shared" si="7"/>
        <v>0</v>
      </c>
      <c r="T32" s="47"/>
      <c r="U32" s="48"/>
      <c r="V32" s="48">
        <f t="shared" si="8"/>
        <v>0</v>
      </c>
      <c r="W32" s="47"/>
      <c r="X32" s="30"/>
      <c r="Y32" s="30"/>
      <c r="Z32" s="30"/>
    </row>
    <row r="33" spans="1:26" ht="15.75" customHeight="1" x14ac:dyDescent="0.35">
      <c r="A33" s="47"/>
      <c r="B33" s="232"/>
      <c r="C33" s="198"/>
      <c r="D33" s="198"/>
      <c r="E33" s="198"/>
      <c r="F33" s="198"/>
      <c r="G33" s="198"/>
      <c r="H33" s="198"/>
      <c r="I33" s="198"/>
      <c r="J33" s="198"/>
      <c r="K33" s="198"/>
      <c r="L33" s="198"/>
      <c r="M33" s="199"/>
      <c r="N33" s="48"/>
      <c r="O33" s="48"/>
      <c r="P33" s="48">
        <f t="shared" si="6"/>
        <v>0</v>
      </c>
      <c r="Q33" s="49"/>
      <c r="R33" s="48"/>
      <c r="S33" s="48">
        <f t="shared" si="7"/>
        <v>0</v>
      </c>
      <c r="T33" s="47"/>
      <c r="U33" s="48"/>
      <c r="V33" s="48">
        <f t="shared" si="8"/>
        <v>0</v>
      </c>
      <c r="W33" s="47"/>
      <c r="X33" s="30"/>
      <c r="Y33" s="30"/>
      <c r="Z33" s="30"/>
    </row>
    <row r="34" spans="1:26" ht="15.75" customHeight="1" x14ac:dyDescent="0.35">
      <c r="A34" s="47"/>
      <c r="B34" s="232"/>
      <c r="C34" s="198"/>
      <c r="D34" s="198"/>
      <c r="E34" s="198"/>
      <c r="F34" s="198"/>
      <c r="G34" s="198"/>
      <c r="H34" s="198"/>
      <c r="I34" s="198"/>
      <c r="J34" s="198"/>
      <c r="K34" s="198"/>
      <c r="L34" s="198"/>
      <c r="M34" s="199"/>
      <c r="N34" s="48"/>
      <c r="O34" s="48"/>
      <c r="P34" s="48">
        <f t="shared" si="6"/>
        <v>0</v>
      </c>
      <c r="Q34" s="49"/>
      <c r="R34" s="48"/>
      <c r="S34" s="48">
        <f t="shared" si="7"/>
        <v>0</v>
      </c>
      <c r="T34" s="47"/>
      <c r="U34" s="48"/>
      <c r="V34" s="48">
        <f t="shared" si="8"/>
        <v>0</v>
      </c>
      <c r="W34" s="47"/>
      <c r="X34" s="30"/>
      <c r="Y34" s="30"/>
      <c r="Z34" s="30"/>
    </row>
    <row r="35" spans="1:26" ht="15.75" customHeight="1" x14ac:dyDescent="0.35">
      <c r="A35" s="47"/>
      <c r="B35" s="232"/>
      <c r="C35" s="198"/>
      <c r="D35" s="198"/>
      <c r="E35" s="198"/>
      <c r="F35" s="198"/>
      <c r="G35" s="198"/>
      <c r="H35" s="198"/>
      <c r="I35" s="198"/>
      <c r="J35" s="198"/>
      <c r="K35" s="198"/>
      <c r="L35" s="198"/>
      <c r="M35" s="199"/>
      <c r="N35" s="48"/>
      <c r="O35" s="48"/>
      <c r="P35" s="48">
        <f t="shared" si="6"/>
        <v>0</v>
      </c>
      <c r="Q35" s="49"/>
      <c r="R35" s="48"/>
      <c r="S35" s="48">
        <f t="shared" si="7"/>
        <v>0</v>
      </c>
      <c r="T35" s="47"/>
      <c r="U35" s="48"/>
      <c r="V35" s="48">
        <f t="shared" si="8"/>
        <v>0</v>
      </c>
      <c r="W35" s="47"/>
      <c r="X35" s="30"/>
      <c r="Y35" s="30"/>
      <c r="Z35" s="30"/>
    </row>
    <row r="36" spans="1:26" ht="15.75" customHeight="1" x14ac:dyDescent="0.35">
      <c r="A36" s="47"/>
      <c r="B36" s="232"/>
      <c r="C36" s="198"/>
      <c r="D36" s="198"/>
      <c r="E36" s="198"/>
      <c r="F36" s="198"/>
      <c r="G36" s="198"/>
      <c r="H36" s="198"/>
      <c r="I36" s="198"/>
      <c r="J36" s="198"/>
      <c r="K36" s="198"/>
      <c r="L36" s="198"/>
      <c r="M36" s="199"/>
      <c r="N36" s="48"/>
      <c r="O36" s="48"/>
      <c r="P36" s="48">
        <f t="shared" si="6"/>
        <v>0</v>
      </c>
      <c r="Q36" s="49"/>
      <c r="R36" s="48"/>
      <c r="S36" s="48">
        <f t="shared" si="7"/>
        <v>0</v>
      </c>
      <c r="T36" s="47"/>
      <c r="U36" s="48"/>
      <c r="V36" s="48">
        <f t="shared" si="8"/>
        <v>0</v>
      </c>
      <c r="W36" s="47"/>
      <c r="X36" s="30"/>
      <c r="Y36" s="30"/>
      <c r="Z36" s="30"/>
    </row>
    <row r="37" spans="1:26" ht="15.75" customHeight="1" x14ac:dyDescent="0.35">
      <c r="A37" s="47"/>
      <c r="B37" s="232"/>
      <c r="C37" s="198"/>
      <c r="D37" s="198"/>
      <c r="E37" s="198"/>
      <c r="F37" s="198"/>
      <c r="G37" s="198"/>
      <c r="H37" s="198"/>
      <c r="I37" s="198"/>
      <c r="J37" s="198"/>
      <c r="K37" s="198"/>
      <c r="L37" s="198"/>
      <c r="M37" s="199"/>
      <c r="N37" s="48"/>
      <c r="O37" s="48"/>
      <c r="P37" s="48">
        <f t="shared" si="6"/>
        <v>0</v>
      </c>
      <c r="Q37" s="49"/>
      <c r="R37" s="48"/>
      <c r="S37" s="48">
        <f t="shared" si="7"/>
        <v>0</v>
      </c>
      <c r="T37" s="47"/>
      <c r="U37" s="48"/>
      <c r="V37" s="48">
        <f t="shared" si="8"/>
        <v>0</v>
      </c>
      <c r="W37" s="47"/>
      <c r="X37" s="30"/>
      <c r="Y37" s="30"/>
      <c r="Z37" s="30"/>
    </row>
    <row r="38" spans="1:26" ht="15.75" customHeight="1" x14ac:dyDescent="0.35">
      <c r="A38" s="47"/>
      <c r="B38" s="232"/>
      <c r="C38" s="198"/>
      <c r="D38" s="198"/>
      <c r="E38" s="198"/>
      <c r="F38" s="198"/>
      <c r="G38" s="198"/>
      <c r="H38" s="198"/>
      <c r="I38" s="198"/>
      <c r="J38" s="198"/>
      <c r="K38" s="198"/>
      <c r="L38" s="198"/>
      <c r="M38" s="199"/>
      <c r="N38" s="48"/>
      <c r="O38" s="48"/>
      <c r="P38" s="48">
        <f t="shared" si="6"/>
        <v>0</v>
      </c>
      <c r="Q38" s="49"/>
      <c r="R38" s="48"/>
      <c r="S38" s="48">
        <f t="shared" si="7"/>
        <v>0</v>
      </c>
      <c r="T38" s="47"/>
      <c r="U38" s="48"/>
      <c r="V38" s="48">
        <f t="shared" si="8"/>
        <v>0</v>
      </c>
      <c r="W38" s="47"/>
      <c r="X38" s="30"/>
      <c r="Y38" s="30"/>
      <c r="Z38" s="30"/>
    </row>
    <row r="39" spans="1:26" ht="15.75" customHeight="1" x14ac:dyDescent="0.35">
      <c r="A39" s="47"/>
      <c r="B39" s="232"/>
      <c r="C39" s="198"/>
      <c r="D39" s="198"/>
      <c r="E39" s="198"/>
      <c r="F39" s="198"/>
      <c r="G39" s="198"/>
      <c r="H39" s="198"/>
      <c r="I39" s="198"/>
      <c r="J39" s="198"/>
      <c r="K39" s="198"/>
      <c r="L39" s="198"/>
      <c r="M39" s="199"/>
      <c r="N39" s="48"/>
      <c r="O39" s="48"/>
      <c r="P39" s="48">
        <f t="shared" si="6"/>
        <v>0</v>
      </c>
      <c r="Q39" s="49"/>
      <c r="R39" s="48"/>
      <c r="S39" s="48">
        <f t="shared" si="7"/>
        <v>0</v>
      </c>
      <c r="T39" s="47"/>
      <c r="U39" s="48"/>
      <c r="V39" s="48">
        <f t="shared" si="8"/>
        <v>0</v>
      </c>
      <c r="W39" s="47"/>
      <c r="X39" s="30"/>
      <c r="Y39" s="30"/>
      <c r="Z39" s="30"/>
    </row>
    <row r="40" spans="1:26" ht="15.75" customHeight="1" x14ac:dyDescent="0.35">
      <c r="A40" s="47"/>
      <c r="B40" s="232"/>
      <c r="C40" s="198"/>
      <c r="D40" s="198"/>
      <c r="E40" s="198"/>
      <c r="F40" s="198"/>
      <c r="G40" s="198"/>
      <c r="H40" s="198"/>
      <c r="I40" s="198"/>
      <c r="J40" s="198"/>
      <c r="K40" s="198"/>
      <c r="L40" s="198"/>
      <c r="M40" s="199"/>
      <c r="N40" s="48"/>
      <c r="O40" s="48"/>
      <c r="P40" s="48">
        <f t="shared" si="6"/>
        <v>0</v>
      </c>
      <c r="Q40" s="49"/>
      <c r="R40" s="48"/>
      <c r="S40" s="48">
        <f t="shared" si="7"/>
        <v>0</v>
      </c>
      <c r="T40" s="47"/>
      <c r="U40" s="48"/>
      <c r="V40" s="48">
        <f t="shared" si="8"/>
        <v>0</v>
      </c>
      <c r="W40" s="47"/>
      <c r="X40" s="30"/>
      <c r="Y40" s="30"/>
      <c r="Z40" s="30"/>
    </row>
    <row r="41" spans="1:26" ht="15.75" customHeight="1" x14ac:dyDescent="0.35">
      <c r="A41" s="50"/>
      <c r="B41" s="50"/>
      <c r="C41" s="50"/>
      <c r="D41" s="50"/>
      <c r="E41" s="50"/>
      <c r="F41" s="50"/>
      <c r="G41" s="50"/>
      <c r="H41" s="51"/>
      <c r="I41" s="51"/>
      <c r="J41" s="51"/>
      <c r="K41" s="51"/>
      <c r="L41" s="50"/>
      <c r="M41" s="52" t="s">
        <v>76</v>
      </c>
      <c r="N41" s="53">
        <f t="shared" ref="N41:P41" si="9">SUM(N31:N40)</f>
        <v>1008.78</v>
      </c>
      <c r="O41" s="53">
        <f t="shared" si="9"/>
        <v>0</v>
      </c>
      <c r="P41" s="53">
        <f t="shared" si="9"/>
        <v>1008.78</v>
      </c>
      <c r="Q41" s="54"/>
      <c r="R41" s="53">
        <f t="shared" ref="R41:S41" si="10">SUM(R31:R40)</f>
        <v>0</v>
      </c>
      <c r="S41" s="53">
        <f t="shared" si="10"/>
        <v>1008.78</v>
      </c>
      <c r="T41" s="55"/>
      <c r="U41" s="53">
        <f t="shared" ref="U41:V41" si="11">SUM(U31:U40)</f>
        <v>0</v>
      </c>
      <c r="V41" s="53">
        <f t="shared" si="11"/>
        <v>1008.78</v>
      </c>
      <c r="W41" s="55"/>
      <c r="X41" s="30"/>
      <c r="Y41" s="30"/>
      <c r="Z41" s="30"/>
    </row>
    <row r="42" spans="1:26" ht="15.75" customHeight="1" x14ac:dyDescent="0.35">
      <c r="A42" s="38"/>
      <c r="B42" s="38"/>
      <c r="C42" s="38"/>
      <c r="D42" s="38"/>
      <c r="E42" s="38"/>
      <c r="F42" s="38"/>
      <c r="G42" s="38"/>
      <c r="H42" s="38"/>
      <c r="I42" s="38"/>
      <c r="J42" s="38"/>
      <c r="K42" s="38"/>
      <c r="L42" s="38"/>
      <c r="M42" s="38"/>
      <c r="N42" s="56"/>
      <c r="O42" s="56"/>
      <c r="P42" s="56"/>
      <c r="Q42" s="57"/>
      <c r="R42" s="58"/>
      <c r="S42" s="56"/>
      <c r="T42" s="57"/>
      <c r="U42" s="58"/>
      <c r="V42" s="56"/>
      <c r="W42" s="57"/>
      <c r="X42" s="30"/>
      <c r="Y42" s="30"/>
      <c r="Z42" s="30"/>
    </row>
    <row r="43" spans="1:26" ht="15.75" customHeight="1" x14ac:dyDescent="0.35">
      <c r="A43" s="259" t="s">
        <v>77</v>
      </c>
      <c r="B43" s="198"/>
      <c r="C43" s="198"/>
      <c r="D43" s="198"/>
      <c r="E43" s="198"/>
      <c r="F43" s="198"/>
      <c r="G43" s="198"/>
      <c r="H43" s="198"/>
      <c r="I43" s="198"/>
      <c r="J43" s="198"/>
      <c r="K43" s="198"/>
      <c r="L43" s="198"/>
      <c r="M43" s="199"/>
      <c r="N43" s="43" t="s">
        <v>64</v>
      </c>
      <c r="O43" s="43" t="s">
        <v>65</v>
      </c>
      <c r="P43" s="43" t="s">
        <v>66</v>
      </c>
      <c r="Q43" s="43" t="s">
        <v>67</v>
      </c>
      <c r="R43" s="43" t="s">
        <v>68</v>
      </c>
      <c r="S43" s="43" t="s">
        <v>66</v>
      </c>
      <c r="T43" s="43" t="s">
        <v>67</v>
      </c>
      <c r="U43" s="43" t="s">
        <v>69</v>
      </c>
      <c r="V43" s="43" t="s">
        <v>66</v>
      </c>
      <c r="W43" s="43" t="s">
        <v>67</v>
      </c>
      <c r="X43" s="30"/>
      <c r="Y43" s="30"/>
      <c r="Z43" s="30"/>
    </row>
    <row r="44" spans="1:26" ht="30" customHeight="1" x14ac:dyDescent="0.35">
      <c r="A44" s="44" t="s">
        <v>70</v>
      </c>
      <c r="B44" s="234" t="s">
        <v>71</v>
      </c>
      <c r="C44" s="198"/>
      <c r="D44" s="198"/>
      <c r="E44" s="198"/>
      <c r="F44" s="198"/>
      <c r="G44" s="198"/>
      <c r="H44" s="198"/>
      <c r="I44" s="198"/>
      <c r="J44" s="198"/>
      <c r="K44" s="198"/>
      <c r="L44" s="198"/>
      <c r="M44" s="199"/>
      <c r="N44" s="45" t="s">
        <v>72</v>
      </c>
      <c r="O44" s="45" t="s">
        <v>72</v>
      </c>
      <c r="P44" s="45" t="s">
        <v>72</v>
      </c>
      <c r="Q44" s="45"/>
      <c r="R44" s="45" t="s">
        <v>72</v>
      </c>
      <c r="S44" s="45" t="s">
        <v>72</v>
      </c>
      <c r="T44" s="46"/>
      <c r="U44" s="45" t="s">
        <v>72</v>
      </c>
      <c r="V44" s="45" t="s">
        <v>72</v>
      </c>
      <c r="W44" s="46"/>
      <c r="X44" s="30"/>
      <c r="Y44" s="30"/>
      <c r="Z44" s="30"/>
    </row>
    <row r="45" spans="1:26" ht="15.75" customHeight="1" x14ac:dyDescent="0.35">
      <c r="A45" s="47">
        <v>1</v>
      </c>
      <c r="B45" s="232" t="s">
        <v>78</v>
      </c>
      <c r="C45" s="198"/>
      <c r="D45" s="198"/>
      <c r="E45" s="198"/>
      <c r="F45" s="198"/>
      <c r="G45" s="198"/>
      <c r="H45" s="198"/>
      <c r="I45" s="198"/>
      <c r="J45" s="198"/>
      <c r="K45" s="198"/>
      <c r="L45" s="198"/>
      <c r="M45" s="199"/>
      <c r="N45" s="48">
        <f>1008.78*0.11</f>
        <v>110.9658</v>
      </c>
      <c r="O45" s="48"/>
      <c r="P45" s="48">
        <f t="shared" ref="P45:P54" si="12">SUM(N45:O45)</f>
        <v>110.9658</v>
      </c>
      <c r="Q45" s="49"/>
      <c r="R45" s="48"/>
      <c r="S45" s="48">
        <f t="shared" ref="S45:S54" si="13">P45+R45</f>
        <v>110.9658</v>
      </c>
      <c r="T45" s="47"/>
      <c r="U45" s="48"/>
      <c r="V45" s="48">
        <f t="shared" ref="V45:V54" si="14">S45+U45</f>
        <v>110.9658</v>
      </c>
      <c r="W45" s="47"/>
      <c r="X45" s="30"/>
      <c r="Y45" s="30"/>
      <c r="Z45" s="30"/>
    </row>
    <row r="46" spans="1:26" ht="15.75" customHeight="1" x14ac:dyDescent="0.35">
      <c r="A46" s="47"/>
      <c r="B46" s="232"/>
      <c r="C46" s="198"/>
      <c r="D46" s="198"/>
      <c r="E46" s="198"/>
      <c r="F46" s="198"/>
      <c r="G46" s="198"/>
      <c r="H46" s="198"/>
      <c r="I46" s="198"/>
      <c r="J46" s="198"/>
      <c r="K46" s="198"/>
      <c r="L46" s="198"/>
      <c r="M46" s="199"/>
      <c r="N46" s="48"/>
      <c r="O46" s="48"/>
      <c r="P46" s="48">
        <f t="shared" si="12"/>
        <v>0</v>
      </c>
      <c r="Q46" s="49"/>
      <c r="R46" s="48"/>
      <c r="S46" s="48">
        <f t="shared" si="13"/>
        <v>0</v>
      </c>
      <c r="T46" s="47"/>
      <c r="U46" s="48"/>
      <c r="V46" s="48">
        <f t="shared" si="14"/>
        <v>0</v>
      </c>
      <c r="W46" s="47"/>
      <c r="X46" s="30"/>
      <c r="Y46" s="30"/>
      <c r="Z46" s="30"/>
    </row>
    <row r="47" spans="1:26" ht="15.75" customHeight="1" x14ac:dyDescent="0.35">
      <c r="A47" s="61"/>
      <c r="B47" s="261"/>
      <c r="C47" s="198"/>
      <c r="D47" s="198"/>
      <c r="E47" s="198"/>
      <c r="F47" s="198"/>
      <c r="G47" s="198"/>
      <c r="H47" s="198"/>
      <c r="I47" s="198"/>
      <c r="J47" s="198"/>
      <c r="K47" s="198"/>
      <c r="L47" s="198"/>
      <c r="M47" s="199"/>
      <c r="N47" s="59"/>
      <c r="O47" s="48"/>
      <c r="P47" s="48">
        <f t="shared" si="12"/>
        <v>0</v>
      </c>
      <c r="Q47" s="62"/>
      <c r="R47" s="48"/>
      <c r="S47" s="48">
        <f t="shared" si="13"/>
        <v>0</v>
      </c>
      <c r="T47" s="47"/>
      <c r="U47" s="48"/>
      <c r="V47" s="48">
        <f t="shared" si="14"/>
        <v>0</v>
      </c>
      <c r="W47" s="47"/>
      <c r="X47" s="30"/>
      <c r="Y47" s="30"/>
      <c r="Z47" s="30"/>
    </row>
    <row r="48" spans="1:26" ht="15.75" customHeight="1" x14ac:dyDescent="0.35">
      <c r="A48" s="47"/>
      <c r="B48" s="232"/>
      <c r="C48" s="198"/>
      <c r="D48" s="198"/>
      <c r="E48" s="198"/>
      <c r="F48" s="198"/>
      <c r="G48" s="198"/>
      <c r="H48" s="198"/>
      <c r="I48" s="198"/>
      <c r="J48" s="198"/>
      <c r="K48" s="198"/>
      <c r="L48" s="198"/>
      <c r="M48" s="199"/>
      <c r="N48" s="48"/>
      <c r="O48" s="48"/>
      <c r="P48" s="48">
        <f t="shared" si="12"/>
        <v>0</v>
      </c>
      <c r="Q48" s="49"/>
      <c r="R48" s="48"/>
      <c r="S48" s="48">
        <f t="shared" si="13"/>
        <v>0</v>
      </c>
      <c r="T48" s="47"/>
      <c r="U48" s="48"/>
      <c r="V48" s="48">
        <f t="shared" si="14"/>
        <v>0</v>
      </c>
      <c r="W48" s="47"/>
      <c r="X48" s="30"/>
      <c r="Y48" s="30"/>
      <c r="Z48" s="30"/>
    </row>
    <row r="49" spans="1:26" ht="15.75" customHeight="1" x14ac:dyDescent="0.35">
      <c r="A49" s="47"/>
      <c r="B49" s="232"/>
      <c r="C49" s="198"/>
      <c r="D49" s="198"/>
      <c r="E49" s="198"/>
      <c r="F49" s="198"/>
      <c r="G49" s="198"/>
      <c r="H49" s="198"/>
      <c r="I49" s="198"/>
      <c r="J49" s="198"/>
      <c r="K49" s="198"/>
      <c r="L49" s="198"/>
      <c r="M49" s="199"/>
      <c r="N49" s="48"/>
      <c r="O49" s="48"/>
      <c r="P49" s="48">
        <f t="shared" si="12"/>
        <v>0</v>
      </c>
      <c r="Q49" s="49"/>
      <c r="R49" s="48"/>
      <c r="S49" s="48">
        <f t="shared" si="13"/>
        <v>0</v>
      </c>
      <c r="T49" s="47"/>
      <c r="U49" s="48"/>
      <c r="V49" s="48">
        <f t="shared" si="14"/>
        <v>0</v>
      </c>
      <c r="W49" s="47"/>
      <c r="X49" s="30"/>
      <c r="Y49" s="30"/>
      <c r="Z49" s="30"/>
    </row>
    <row r="50" spans="1:26" ht="15.75" customHeight="1" x14ac:dyDescent="0.35">
      <c r="A50" s="47"/>
      <c r="B50" s="232"/>
      <c r="C50" s="198"/>
      <c r="D50" s="198"/>
      <c r="E50" s="198"/>
      <c r="F50" s="198"/>
      <c r="G50" s="198"/>
      <c r="H50" s="198"/>
      <c r="I50" s="198"/>
      <c r="J50" s="198"/>
      <c r="K50" s="198"/>
      <c r="L50" s="198"/>
      <c r="M50" s="199"/>
      <c r="N50" s="48"/>
      <c r="O50" s="48"/>
      <c r="P50" s="48">
        <f t="shared" si="12"/>
        <v>0</v>
      </c>
      <c r="Q50" s="49"/>
      <c r="R50" s="48"/>
      <c r="S50" s="48">
        <f t="shared" si="13"/>
        <v>0</v>
      </c>
      <c r="T50" s="47"/>
      <c r="U50" s="48"/>
      <c r="V50" s="48">
        <f t="shared" si="14"/>
        <v>0</v>
      </c>
      <c r="W50" s="47"/>
      <c r="X50" s="30"/>
      <c r="Y50" s="30"/>
      <c r="Z50" s="30"/>
    </row>
    <row r="51" spans="1:26" ht="15.75" customHeight="1" x14ac:dyDescent="0.35">
      <c r="A51" s="47"/>
      <c r="B51" s="232"/>
      <c r="C51" s="198"/>
      <c r="D51" s="198"/>
      <c r="E51" s="198"/>
      <c r="F51" s="198"/>
      <c r="G51" s="198"/>
      <c r="H51" s="198"/>
      <c r="I51" s="198"/>
      <c r="J51" s="198"/>
      <c r="K51" s="198"/>
      <c r="L51" s="198"/>
      <c r="M51" s="199"/>
      <c r="N51" s="48"/>
      <c r="O51" s="48"/>
      <c r="P51" s="48">
        <f t="shared" si="12"/>
        <v>0</v>
      </c>
      <c r="Q51" s="49"/>
      <c r="R51" s="48"/>
      <c r="S51" s="48">
        <f t="shared" si="13"/>
        <v>0</v>
      </c>
      <c r="T51" s="47"/>
      <c r="U51" s="48"/>
      <c r="V51" s="48">
        <f t="shared" si="14"/>
        <v>0</v>
      </c>
      <c r="W51" s="47"/>
      <c r="X51" s="30"/>
      <c r="Y51" s="30"/>
      <c r="Z51" s="30"/>
    </row>
    <row r="52" spans="1:26" ht="15.75" customHeight="1" x14ac:dyDescent="0.35">
      <c r="A52" s="47"/>
      <c r="B52" s="232"/>
      <c r="C52" s="198"/>
      <c r="D52" s="198"/>
      <c r="E52" s="198"/>
      <c r="F52" s="198"/>
      <c r="G52" s="198"/>
      <c r="H52" s="198"/>
      <c r="I52" s="198"/>
      <c r="J52" s="198"/>
      <c r="K52" s="198"/>
      <c r="L52" s="198"/>
      <c r="M52" s="199"/>
      <c r="N52" s="48"/>
      <c r="O52" s="48"/>
      <c r="P52" s="48">
        <f t="shared" si="12"/>
        <v>0</v>
      </c>
      <c r="Q52" s="49"/>
      <c r="R52" s="48"/>
      <c r="S52" s="48">
        <f t="shared" si="13"/>
        <v>0</v>
      </c>
      <c r="T52" s="47"/>
      <c r="U52" s="48"/>
      <c r="V52" s="48">
        <f t="shared" si="14"/>
        <v>0</v>
      </c>
      <c r="W52" s="47"/>
      <c r="X52" s="30"/>
      <c r="Y52" s="30"/>
      <c r="Z52" s="30"/>
    </row>
    <row r="53" spans="1:26" ht="15.75" customHeight="1" x14ac:dyDescent="0.35">
      <c r="A53" s="47"/>
      <c r="B53" s="232"/>
      <c r="C53" s="198"/>
      <c r="D53" s="198"/>
      <c r="E53" s="198"/>
      <c r="F53" s="198"/>
      <c r="G53" s="198"/>
      <c r="H53" s="198"/>
      <c r="I53" s="198"/>
      <c r="J53" s="198"/>
      <c r="K53" s="198"/>
      <c r="L53" s="198"/>
      <c r="M53" s="199"/>
      <c r="N53" s="48"/>
      <c r="O53" s="48"/>
      <c r="P53" s="48">
        <f t="shared" si="12"/>
        <v>0</v>
      </c>
      <c r="Q53" s="49"/>
      <c r="R53" s="48"/>
      <c r="S53" s="48">
        <f t="shared" si="13"/>
        <v>0</v>
      </c>
      <c r="T53" s="47"/>
      <c r="U53" s="48"/>
      <c r="V53" s="48">
        <f t="shared" si="14"/>
        <v>0</v>
      </c>
      <c r="W53" s="47"/>
      <c r="X53" s="30"/>
      <c r="Y53" s="30"/>
      <c r="Z53" s="30"/>
    </row>
    <row r="54" spans="1:26" ht="15.75" customHeight="1" x14ac:dyDescent="0.35">
      <c r="A54" s="47"/>
      <c r="B54" s="232"/>
      <c r="C54" s="198"/>
      <c r="D54" s="198"/>
      <c r="E54" s="198"/>
      <c r="F54" s="198"/>
      <c r="G54" s="198"/>
      <c r="H54" s="198"/>
      <c r="I54" s="198"/>
      <c r="J54" s="198"/>
      <c r="K54" s="198"/>
      <c r="L54" s="198"/>
      <c r="M54" s="199"/>
      <c r="N54" s="48"/>
      <c r="O54" s="48"/>
      <c r="P54" s="48">
        <f t="shared" si="12"/>
        <v>0</v>
      </c>
      <c r="Q54" s="49"/>
      <c r="R54" s="48"/>
      <c r="S54" s="48">
        <f t="shared" si="13"/>
        <v>0</v>
      </c>
      <c r="T54" s="47"/>
      <c r="U54" s="48"/>
      <c r="V54" s="48">
        <f t="shared" si="14"/>
        <v>0</v>
      </c>
      <c r="W54" s="47"/>
      <c r="X54" s="30"/>
      <c r="Y54" s="30"/>
      <c r="Z54" s="30"/>
    </row>
    <row r="55" spans="1:26" ht="15.75" customHeight="1" x14ac:dyDescent="0.35">
      <c r="A55" s="50"/>
      <c r="B55" s="50"/>
      <c r="C55" s="50"/>
      <c r="D55" s="50"/>
      <c r="E55" s="50"/>
      <c r="F55" s="50"/>
      <c r="G55" s="50"/>
      <c r="H55" s="51"/>
      <c r="I55" s="51"/>
      <c r="J55" s="51"/>
      <c r="K55" s="51"/>
      <c r="L55" s="50"/>
      <c r="M55" s="63" t="s">
        <v>79</v>
      </c>
      <c r="N55" s="53">
        <f t="shared" ref="N55:P55" si="15">SUM(N45:N54)</f>
        <v>110.9658</v>
      </c>
      <c r="O55" s="53">
        <f t="shared" si="15"/>
        <v>0</v>
      </c>
      <c r="P55" s="53">
        <f t="shared" si="15"/>
        <v>110.9658</v>
      </c>
      <c r="Q55" s="54"/>
      <c r="R55" s="53">
        <f t="shared" ref="R55:S55" si="16">SUM(R45:R54)</f>
        <v>0</v>
      </c>
      <c r="S55" s="53">
        <f t="shared" si="16"/>
        <v>110.9658</v>
      </c>
      <c r="T55" s="55"/>
      <c r="U55" s="53">
        <f t="shared" ref="U55:V55" si="17">SUM(U45:U54)</f>
        <v>0</v>
      </c>
      <c r="V55" s="53">
        <f t="shared" si="17"/>
        <v>110.9658</v>
      </c>
      <c r="W55" s="55"/>
      <c r="X55" s="30"/>
      <c r="Y55" s="30"/>
      <c r="Z55" s="30"/>
    </row>
    <row r="56" spans="1:26" ht="15.75" customHeight="1" x14ac:dyDescent="0.35">
      <c r="A56" s="64"/>
      <c r="B56" s="64"/>
      <c r="C56" s="64"/>
      <c r="D56" s="64"/>
      <c r="E56" s="64"/>
      <c r="F56" s="64"/>
      <c r="G56" s="65"/>
      <c r="H56" s="65"/>
      <c r="I56" s="65"/>
      <c r="J56" s="65"/>
      <c r="K56" s="65"/>
      <c r="L56" s="65"/>
      <c r="M56" s="65"/>
      <c r="N56" s="66"/>
      <c r="O56" s="66"/>
      <c r="P56" s="66"/>
      <c r="Q56" s="67"/>
      <c r="R56" s="68"/>
      <c r="S56" s="66"/>
      <c r="T56" s="67"/>
      <c r="U56" s="68"/>
      <c r="V56" s="66"/>
      <c r="W56" s="67"/>
      <c r="X56" s="30"/>
      <c r="Y56" s="30"/>
      <c r="Z56" s="30"/>
    </row>
    <row r="57" spans="1:26" ht="24" customHeight="1" x14ac:dyDescent="0.35">
      <c r="A57" s="69"/>
      <c r="B57" s="69"/>
      <c r="C57" s="69"/>
      <c r="D57" s="69"/>
      <c r="E57" s="69"/>
      <c r="F57" s="70"/>
      <c r="G57" s="70"/>
      <c r="H57" s="70"/>
      <c r="I57" s="70"/>
      <c r="J57" s="71"/>
      <c r="K57" s="72"/>
      <c r="L57" s="73"/>
      <c r="M57" s="74" t="s">
        <v>80</v>
      </c>
      <c r="N57" s="75">
        <f t="shared" ref="N57:P57" si="18">SUM(N27,N41,N55)</f>
        <v>1119.7457999999999</v>
      </c>
      <c r="O57" s="75">
        <f t="shared" si="18"/>
        <v>0</v>
      </c>
      <c r="P57" s="75">
        <f t="shared" si="18"/>
        <v>1119.7457999999999</v>
      </c>
      <c r="Q57" s="76"/>
      <c r="R57" s="75">
        <f t="shared" ref="R57:S57" si="19">SUM(R27,R41,R55)</f>
        <v>0</v>
      </c>
      <c r="S57" s="75">
        <f t="shared" si="19"/>
        <v>1119.7457999999999</v>
      </c>
      <c r="T57" s="76"/>
      <c r="U57" s="75">
        <f t="shared" ref="U57:V57" si="20">SUM(U27,U41,U55)</f>
        <v>0</v>
      </c>
      <c r="V57" s="75">
        <f t="shared" si="20"/>
        <v>1119.7457999999999</v>
      </c>
      <c r="W57" s="77"/>
      <c r="X57" s="78"/>
      <c r="Y57" s="78"/>
      <c r="Z57" s="78"/>
    </row>
    <row r="58" spans="1:26" ht="15.75" customHeight="1" x14ac:dyDescent="0.35">
      <c r="A58" s="64"/>
      <c r="B58" s="64"/>
      <c r="C58" s="64"/>
      <c r="D58" s="64"/>
      <c r="E58" s="64"/>
      <c r="F58" s="64"/>
      <c r="G58" s="50"/>
      <c r="H58" s="50"/>
      <c r="I58" s="50"/>
      <c r="J58" s="50"/>
      <c r="K58" s="50"/>
      <c r="L58" s="50"/>
      <c r="M58" s="50"/>
      <c r="N58" s="51"/>
      <c r="O58" s="51"/>
      <c r="P58" s="51"/>
      <c r="Q58" s="79"/>
      <c r="R58" s="51"/>
      <c r="S58" s="51"/>
      <c r="T58" s="79"/>
      <c r="U58" s="51"/>
      <c r="V58" s="51"/>
      <c r="W58" s="67"/>
      <c r="X58" s="30"/>
      <c r="Y58" s="30"/>
      <c r="Z58" s="30"/>
    </row>
    <row r="59" spans="1:26" ht="15.75" customHeight="1" x14ac:dyDescent="0.35">
      <c r="A59" s="262" t="s">
        <v>81</v>
      </c>
      <c r="B59" s="204"/>
      <c r="C59" s="204"/>
      <c r="D59" s="204"/>
      <c r="E59" s="204"/>
      <c r="F59" s="204"/>
      <c r="G59" s="204"/>
      <c r="H59" s="204"/>
      <c r="I59" s="204"/>
      <c r="J59" s="204"/>
      <c r="K59" s="204"/>
      <c r="L59" s="204"/>
      <c r="M59" s="204"/>
      <c r="N59" s="204"/>
      <c r="O59" s="204"/>
      <c r="P59" s="204"/>
      <c r="Q59" s="204"/>
      <c r="R59" s="204"/>
      <c r="S59" s="204"/>
      <c r="T59" s="204"/>
      <c r="U59" s="204"/>
      <c r="V59" s="204"/>
      <c r="W59" s="204"/>
      <c r="X59" s="30"/>
      <c r="Y59" s="30"/>
      <c r="Z59" s="30"/>
    </row>
    <row r="60" spans="1:26" ht="15.75" customHeight="1" x14ac:dyDescent="0.35">
      <c r="A60" s="263" t="s">
        <v>82</v>
      </c>
      <c r="B60" s="198"/>
      <c r="C60" s="198"/>
      <c r="D60" s="198"/>
      <c r="E60" s="198"/>
      <c r="F60" s="198"/>
      <c r="G60" s="198"/>
      <c r="H60" s="198"/>
      <c r="I60" s="198"/>
      <c r="J60" s="198"/>
      <c r="K60" s="198"/>
      <c r="L60" s="198"/>
      <c r="M60" s="199"/>
      <c r="N60" s="80" t="s">
        <v>64</v>
      </c>
      <c r="O60" s="80" t="s">
        <v>65</v>
      </c>
      <c r="P60" s="80" t="s">
        <v>66</v>
      </c>
      <c r="Q60" s="80" t="s">
        <v>67</v>
      </c>
      <c r="R60" s="80" t="s">
        <v>68</v>
      </c>
      <c r="S60" s="80" t="s">
        <v>66</v>
      </c>
      <c r="T60" s="80" t="s">
        <v>67</v>
      </c>
      <c r="U60" s="80" t="s">
        <v>69</v>
      </c>
      <c r="V60" s="80" t="s">
        <v>66</v>
      </c>
      <c r="W60" s="80" t="s">
        <v>67</v>
      </c>
      <c r="X60" s="30"/>
      <c r="Y60" s="30"/>
      <c r="Z60" s="30"/>
    </row>
    <row r="61" spans="1:26" ht="30" customHeight="1" x14ac:dyDescent="0.35">
      <c r="A61" s="44" t="s">
        <v>70</v>
      </c>
      <c r="B61" s="234" t="s">
        <v>71</v>
      </c>
      <c r="C61" s="198"/>
      <c r="D61" s="198"/>
      <c r="E61" s="198"/>
      <c r="F61" s="198"/>
      <c r="G61" s="198"/>
      <c r="H61" s="198"/>
      <c r="I61" s="198"/>
      <c r="J61" s="198"/>
      <c r="K61" s="198"/>
      <c r="L61" s="198"/>
      <c r="M61" s="199"/>
      <c r="N61" s="45" t="s">
        <v>72</v>
      </c>
      <c r="O61" s="45" t="s">
        <v>72</v>
      </c>
      <c r="P61" s="45" t="s">
        <v>72</v>
      </c>
      <c r="Q61" s="45"/>
      <c r="R61" s="45" t="s">
        <v>72</v>
      </c>
      <c r="S61" s="45" t="s">
        <v>72</v>
      </c>
      <c r="T61" s="46"/>
      <c r="U61" s="45" t="s">
        <v>72</v>
      </c>
      <c r="V61" s="45" t="s">
        <v>72</v>
      </c>
      <c r="W61" s="46"/>
      <c r="X61" s="30"/>
      <c r="Y61" s="30"/>
      <c r="Z61" s="30"/>
    </row>
    <row r="62" spans="1:26" ht="15.75" customHeight="1" x14ac:dyDescent="0.35">
      <c r="A62" s="47">
        <v>1</v>
      </c>
      <c r="B62" s="235" t="s">
        <v>83</v>
      </c>
      <c r="C62" s="198"/>
      <c r="D62" s="198"/>
      <c r="E62" s="198"/>
      <c r="F62" s="198"/>
      <c r="G62" s="198"/>
      <c r="H62" s="198"/>
      <c r="I62" s="198"/>
      <c r="J62" s="198"/>
      <c r="K62" s="198"/>
      <c r="L62" s="198"/>
      <c r="M62" s="199"/>
      <c r="N62" s="81">
        <v>3000</v>
      </c>
      <c r="O62" s="59"/>
      <c r="P62" s="59">
        <f t="shared" ref="P62:P71" si="21">SUM(N62:O62)</f>
        <v>3000</v>
      </c>
      <c r="Q62" s="62"/>
      <c r="R62" s="48"/>
      <c r="S62" s="59">
        <f t="shared" ref="S62:S71" si="22">P62+R62</f>
        <v>3000</v>
      </c>
      <c r="T62" s="47"/>
      <c r="U62" s="48"/>
      <c r="V62" s="48">
        <f t="shared" ref="V62:V71" si="23">S62+U62</f>
        <v>3000</v>
      </c>
      <c r="W62" s="47"/>
      <c r="X62" s="30"/>
      <c r="Y62" s="30"/>
      <c r="Z62" s="30"/>
    </row>
    <row r="63" spans="1:26" ht="15.75" customHeight="1" x14ac:dyDescent="0.35">
      <c r="A63" s="47">
        <v>1</v>
      </c>
      <c r="B63" s="264" t="s">
        <v>84</v>
      </c>
      <c r="C63" s="265"/>
      <c r="D63" s="265"/>
      <c r="E63" s="265"/>
      <c r="F63" s="265"/>
      <c r="G63" s="265"/>
      <c r="H63" s="265"/>
      <c r="I63" s="265"/>
      <c r="J63" s="265"/>
      <c r="K63" s="265"/>
      <c r="L63" s="265"/>
      <c r="M63" s="266"/>
      <c r="N63" s="81">
        <v>3000</v>
      </c>
      <c r="O63" s="48"/>
      <c r="P63" s="48">
        <f t="shared" si="21"/>
        <v>3000</v>
      </c>
      <c r="Q63" s="49"/>
      <c r="R63" s="48"/>
      <c r="S63" s="48">
        <f t="shared" si="22"/>
        <v>3000</v>
      </c>
      <c r="T63" s="47"/>
      <c r="U63" s="48"/>
      <c r="V63" s="48">
        <f t="shared" si="23"/>
        <v>3000</v>
      </c>
      <c r="W63" s="47"/>
      <c r="X63" s="30"/>
      <c r="Y63" s="30"/>
      <c r="Z63" s="30"/>
    </row>
    <row r="64" spans="1:26" ht="15.75" customHeight="1" x14ac:dyDescent="0.35">
      <c r="A64" s="47"/>
      <c r="B64" s="264"/>
      <c r="C64" s="265"/>
      <c r="D64" s="265"/>
      <c r="E64" s="265"/>
      <c r="F64" s="265"/>
      <c r="G64" s="265"/>
      <c r="H64" s="265"/>
      <c r="I64" s="265"/>
      <c r="J64" s="265"/>
      <c r="K64" s="265"/>
      <c r="L64" s="265"/>
      <c r="M64" s="266"/>
      <c r="N64" s="48"/>
      <c r="O64" s="48"/>
      <c r="P64" s="48">
        <f t="shared" si="21"/>
        <v>0</v>
      </c>
      <c r="Q64" s="49"/>
      <c r="R64" s="48"/>
      <c r="S64" s="48">
        <f t="shared" si="22"/>
        <v>0</v>
      </c>
      <c r="T64" s="47"/>
      <c r="U64" s="48"/>
      <c r="V64" s="48">
        <f t="shared" si="23"/>
        <v>0</v>
      </c>
      <c r="W64" s="47"/>
      <c r="X64" s="30"/>
      <c r="Y64" s="30"/>
      <c r="Z64" s="30"/>
    </row>
    <row r="65" spans="1:26" ht="15.75" customHeight="1" x14ac:dyDescent="0.35">
      <c r="A65" s="47"/>
      <c r="B65" s="232"/>
      <c r="C65" s="198"/>
      <c r="D65" s="198"/>
      <c r="E65" s="198"/>
      <c r="F65" s="198"/>
      <c r="G65" s="198"/>
      <c r="H65" s="198"/>
      <c r="I65" s="198"/>
      <c r="J65" s="198"/>
      <c r="K65" s="198"/>
      <c r="L65" s="198"/>
      <c r="M65" s="199"/>
      <c r="N65" s="48"/>
      <c r="O65" s="48"/>
      <c r="P65" s="48">
        <f t="shared" si="21"/>
        <v>0</v>
      </c>
      <c r="Q65" s="49"/>
      <c r="R65" s="48"/>
      <c r="S65" s="48">
        <f t="shared" si="22"/>
        <v>0</v>
      </c>
      <c r="T65" s="47"/>
      <c r="U65" s="48"/>
      <c r="V65" s="48">
        <f t="shared" si="23"/>
        <v>0</v>
      </c>
      <c r="W65" s="47"/>
      <c r="X65" s="30"/>
      <c r="Y65" s="30"/>
      <c r="Z65" s="30"/>
    </row>
    <row r="66" spans="1:26" ht="15.75" customHeight="1" x14ac:dyDescent="0.35">
      <c r="A66" s="47"/>
      <c r="B66" s="232"/>
      <c r="C66" s="198"/>
      <c r="D66" s="198"/>
      <c r="E66" s="198"/>
      <c r="F66" s="198"/>
      <c r="G66" s="198"/>
      <c r="H66" s="198"/>
      <c r="I66" s="198"/>
      <c r="J66" s="198"/>
      <c r="K66" s="198"/>
      <c r="L66" s="198"/>
      <c r="M66" s="199"/>
      <c r="N66" s="48"/>
      <c r="O66" s="48"/>
      <c r="P66" s="48">
        <f t="shared" si="21"/>
        <v>0</v>
      </c>
      <c r="Q66" s="49"/>
      <c r="R66" s="48"/>
      <c r="S66" s="48">
        <f t="shared" si="22"/>
        <v>0</v>
      </c>
      <c r="T66" s="47"/>
      <c r="U66" s="48"/>
      <c r="V66" s="48">
        <f t="shared" si="23"/>
        <v>0</v>
      </c>
      <c r="W66" s="47"/>
      <c r="X66" s="30"/>
      <c r="Y66" s="30"/>
      <c r="Z66" s="30"/>
    </row>
    <row r="67" spans="1:26" ht="15.75" customHeight="1" x14ac:dyDescent="0.35">
      <c r="A67" s="47"/>
      <c r="B67" s="232"/>
      <c r="C67" s="198"/>
      <c r="D67" s="198"/>
      <c r="E67" s="198"/>
      <c r="F67" s="198"/>
      <c r="G67" s="198"/>
      <c r="H67" s="198"/>
      <c r="I67" s="198"/>
      <c r="J67" s="198"/>
      <c r="K67" s="198"/>
      <c r="L67" s="198"/>
      <c r="M67" s="199"/>
      <c r="N67" s="48"/>
      <c r="O67" s="48"/>
      <c r="P67" s="48">
        <f t="shared" si="21"/>
        <v>0</v>
      </c>
      <c r="Q67" s="49"/>
      <c r="R67" s="48"/>
      <c r="S67" s="48">
        <f t="shared" si="22"/>
        <v>0</v>
      </c>
      <c r="T67" s="47"/>
      <c r="U67" s="48"/>
      <c r="V67" s="48">
        <f t="shared" si="23"/>
        <v>0</v>
      </c>
      <c r="W67" s="47"/>
      <c r="X67" s="30"/>
      <c r="Y67" s="30"/>
      <c r="Z67" s="30"/>
    </row>
    <row r="68" spans="1:26" ht="15.75" customHeight="1" x14ac:dyDescent="0.35">
      <c r="A68" s="47"/>
      <c r="B68" s="232"/>
      <c r="C68" s="198"/>
      <c r="D68" s="198"/>
      <c r="E68" s="198"/>
      <c r="F68" s="198"/>
      <c r="G68" s="198"/>
      <c r="H68" s="198"/>
      <c r="I68" s="198"/>
      <c r="J68" s="198"/>
      <c r="K68" s="198"/>
      <c r="L68" s="198"/>
      <c r="M68" s="199"/>
      <c r="N68" s="48"/>
      <c r="O68" s="48"/>
      <c r="P68" s="48">
        <f t="shared" si="21"/>
        <v>0</v>
      </c>
      <c r="Q68" s="49"/>
      <c r="R68" s="48"/>
      <c r="S68" s="48">
        <f t="shared" si="22"/>
        <v>0</v>
      </c>
      <c r="T68" s="47"/>
      <c r="U68" s="48"/>
      <c r="V68" s="48">
        <f t="shared" si="23"/>
        <v>0</v>
      </c>
      <c r="W68" s="47"/>
      <c r="X68" s="30"/>
      <c r="Y68" s="30"/>
      <c r="Z68" s="30"/>
    </row>
    <row r="69" spans="1:26" ht="15.75" customHeight="1" x14ac:dyDescent="0.35">
      <c r="A69" s="47"/>
      <c r="B69" s="232"/>
      <c r="C69" s="198"/>
      <c r="D69" s="198"/>
      <c r="E69" s="198"/>
      <c r="F69" s="198"/>
      <c r="G69" s="198"/>
      <c r="H69" s="198"/>
      <c r="I69" s="198"/>
      <c r="J69" s="198"/>
      <c r="K69" s="198"/>
      <c r="L69" s="198"/>
      <c r="M69" s="199"/>
      <c r="N69" s="48"/>
      <c r="O69" s="48"/>
      <c r="P69" s="48">
        <f t="shared" si="21"/>
        <v>0</v>
      </c>
      <c r="Q69" s="49"/>
      <c r="R69" s="48"/>
      <c r="S69" s="48">
        <f t="shared" si="22"/>
        <v>0</v>
      </c>
      <c r="T69" s="47"/>
      <c r="U69" s="48"/>
      <c r="V69" s="48">
        <f t="shared" si="23"/>
        <v>0</v>
      </c>
      <c r="W69" s="47"/>
      <c r="X69" s="30"/>
      <c r="Y69" s="30"/>
      <c r="Z69" s="30"/>
    </row>
    <row r="70" spans="1:26" ht="15.75" customHeight="1" x14ac:dyDescent="0.35">
      <c r="A70" s="47"/>
      <c r="B70" s="232"/>
      <c r="C70" s="198"/>
      <c r="D70" s="198"/>
      <c r="E70" s="198"/>
      <c r="F70" s="198"/>
      <c r="G70" s="198"/>
      <c r="H70" s="198"/>
      <c r="I70" s="198"/>
      <c r="J70" s="198"/>
      <c r="K70" s="198"/>
      <c r="L70" s="198"/>
      <c r="M70" s="199"/>
      <c r="N70" s="48"/>
      <c r="O70" s="48"/>
      <c r="P70" s="48">
        <f t="shared" si="21"/>
        <v>0</v>
      </c>
      <c r="Q70" s="49"/>
      <c r="R70" s="48"/>
      <c r="S70" s="48">
        <f t="shared" si="22"/>
        <v>0</v>
      </c>
      <c r="T70" s="47"/>
      <c r="U70" s="48"/>
      <c r="V70" s="48">
        <f t="shared" si="23"/>
        <v>0</v>
      </c>
      <c r="W70" s="47"/>
      <c r="X70" s="30"/>
      <c r="Y70" s="30"/>
      <c r="Z70" s="30"/>
    </row>
    <row r="71" spans="1:26" ht="15.75" customHeight="1" x14ac:dyDescent="0.35">
      <c r="A71" s="47"/>
      <c r="B71" s="232"/>
      <c r="C71" s="198"/>
      <c r="D71" s="198"/>
      <c r="E71" s="198"/>
      <c r="F71" s="198"/>
      <c r="G71" s="198"/>
      <c r="H71" s="198"/>
      <c r="I71" s="198"/>
      <c r="J71" s="198"/>
      <c r="K71" s="198"/>
      <c r="L71" s="198"/>
      <c r="M71" s="199"/>
      <c r="N71" s="48"/>
      <c r="O71" s="48"/>
      <c r="P71" s="48">
        <f t="shared" si="21"/>
        <v>0</v>
      </c>
      <c r="Q71" s="49"/>
      <c r="R71" s="48"/>
      <c r="S71" s="48">
        <f t="shared" si="22"/>
        <v>0</v>
      </c>
      <c r="T71" s="47"/>
      <c r="U71" s="48"/>
      <c r="V71" s="48">
        <f t="shared" si="23"/>
        <v>0</v>
      </c>
      <c r="W71" s="47"/>
      <c r="X71" s="30"/>
      <c r="Y71" s="30"/>
      <c r="Z71" s="30"/>
    </row>
    <row r="72" spans="1:26" ht="15.75" customHeight="1" x14ac:dyDescent="0.35">
      <c r="A72" s="64"/>
      <c r="B72" s="64"/>
      <c r="C72" s="64"/>
      <c r="D72" s="64"/>
      <c r="E72" s="64"/>
      <c r="F72" s="64"/>
      <c r="G72" s="64"/>
      <c r="H72" s="64"/>
      <c r="I72" s="64"/>
      <c r="J72" s="64"/>
      <c r="K72" s="64"/>
      <c r="L72" s="64"/>
      <c r="M72" s="82" t="s">
        <v>85</v>
      </c>
      <c r="N72" s="53">
        <f t="shared" ref="N72:P72" si="24">SUM(N62:N71)</f>
        <v>6000</v>
      </c>
      <c r="O72" s="53">
        <f t="shared" si="24"/>
        <v>0</v>
      </c>
      <c r="P72" s="53">
        <f t="shared" si="24"/>
        <v>6000</v>
      </c>
      <c r="Q72" s="54"/>
      <c r="R72" s="53">
        <f t="shared" ref="R72:S72" si="25">SUM(R62:R71)</f>
        <v>0</v>
      </c>
      <c r="S72" s="53">
        <f t="shared" si="25"/>
        <v>6000</v>
      </c>
      <c r="T72" s="55"/>
      <c r="U72" s="53">
        <f t="shared" ref="U72:V72" si="26">SUM(U62:U71)</f>
        <v>0</v>
      </c>
      <c r="V72" s="53">
        <f t="shared" si="26"/>
        <v>6000</v>
      </c>
      <c r="W72" s="55"/>
      <c r="X72" s="30"/>
      <c r="Y72" s="30"/>
      <c r="Z72" s="30"/>
    </row>
    <row r="73" spans="1:26" ht="15.75" customHeight="1" x14ac:dyDescent="0.35">
      <c r="A73" s="65"/>
      <c r="B73" s="65"/>
      <c r="C73" s="65"/>
      <c r="D73" s="65"/>
      <c r="E73" s="65"/>
      <c r="F73" s="65"/>
      <c r="G73" s="65"/>
      <c r="H73" s="65"/>
      <c r="I73" s="65"/>
      <c r="J73" s="65"/>
      <c r="K73" s="65"/>
      <c r="L73" s="65"/>
      <c r="M73" s="83"/>
      <c r="N73" s="79"/>
      <c r="O73" s="79"/>
      <c r="P73" s="79"/>
      <c r="Q73" s="67"/>
      <c r="R73" s="79"/>
      <c r="S73" s="79"/>
      <c r="T73" s="67"/>
      <c r="U73" s="79"/>
      <c r="V73" s="79"/>
      <c r="W73" s="67"/>
      <c r="X73" s="30"/>
      <c r="Y73" s="30"/>
      <c r="Z73" s="30"/>
    </row>
    <row r="74" spans="1:26" ht="15.75" customHeight="1" x14ac:dyDescent="0.35">
      <c r="A74" s="233" t="s">
        <v>86</v>
      </c>
      <c r="B74" s="198"/>
      <c r="C74" s="198"/>
      <c r="D74" s="198"/>
      <c r="E74" s="198"/>
      <c r="F74" s="198"/>
      <c r="G74" s="198"/>
      <c r="H74" s="198"/>
      <c r="I74" s="198"/>
      <c r="J74" s="198"/>
      <c r="K74" s="198"/>
      <c r="L74" s="198"/>
      <c r="M74" s="199"/>
      <c r="N74" s="84" t="s">
        <v>64</v>
      </c>
      <c r="O74" s="84" t="s">
        <v>65</v>
      </c>
      <c r="P74" s="84" t="s">
        <v>66</v>
      </c>
      <c r="Q74" s="84" t="s">
        <v>67</v>
      </c>
      <c r="R74" s="84" t="s">
        <v>68</v>
      </c>
      <c r="S74" s="84" t="s">
        <v>66</v>
      </c>
      <c r="T74" s="84" t="s">
        <v>67</v>
      </c>
      <c r="U74" s="84" t="s">
        <v>69</v>
      </c>
      <c r="V74" s="84" t="s">
        <v>66</v>
      </c>
      <c r="W74" s="84" t="s">
        <v>67</v>
      </c>
      <c r="X74" s="30"/>
      <c r="Y74" s="30"/>
      <c r="Z74" s="30"/>
    </row>
    <row r="75" spans="1:26" ht="30" customHeight="1" x14ac:dyDescent="0.35">
      <c r="A75" s="44" t="s">
        <v>70</v>
      </c>
      <c r="B75" s="234" t="s">
        <v>71</v>
      </c>
      <c r="C75" s="198"/>
      <c r="D75" s="198"/>
      <c r="E75" s="198"/>
      <c r="F75" s="198"/>
      <c r="G75" s="198"/>
      <c r="H75" s="198"/>
      <c r="I75" s="198"/>
      <c r="J75" s="198"/>
      <c r="K75" s="198"/>
      <c r="L75" s="198"/>
      <c r="M75" s="199"/>
      <c r="N75" s="45" t="s">
        <v>72</v>
      </c>
      <c r="O75" s="45" t="s">
        <v>72</v>
      </c>
      <c r="P75" s="45" t="s">
        <v>72</v>
      </c>
      <c r="Q75" s="45"/>
      <c r="R75" s="45" t="s">
        <v>72</v>
      </c>
      <c r="S75" s="45" t="s">
        <v>72</v>
      </c>
      <c r="T75" s="46"/>
      <c r="U75" s="45" t="s">
        <v>72</v>
      </c>
      <c r="V75" s="45" t="s">
        <v>72</v>
      </c>
      <c r="W75" s="46"/>
      <c r="X75" s="30"/>
      <c r="Y75" s="30"/>
      <c r="Z75" s="30"/>
    </row>
    <row r="76" spans="1:26" ht="15.75" customHeight="1" x14ac:dyDescent="0.35">
      <c r="A76" s="47">
        <v>1</v>
      </c>
      <c r="B76" s="235" t="s">
        <v>87</v>
      </c>
      <c r="C76" s="198"/>
      <c r="D76" s="198"/>
      <c r="E76" s="198"/>
      <c r="F76" s="198"/>
      <c r="G76" s="198"/>
      <c r="H76" s="198"/>
      <c r="I76" s="198"/>
      <c r="J76" s="198"/>
      <c r="K76" s="198"/>
      <c r="L76" s="198"/>
      <c r="M76" s="199"/>
      <c r="N76" s="85">
        <v>499.9</v>
      </c>
      <c r="O76" s="81"/>
      <c r="P76" s="81">
        <f t="shared" ref="P76:P85" si="27">SUM(N76:O76)</f>
        <v>499.9</v>
      </c>
      <c r="Q76" s="62" t="s">
        <v>88</v>
      </c>
      <c r="R76" s="48"/>
      <c r="S76" s="59">
        <f t="shared" ref="S76:S85" si="28">P76+R76</f>
        <v>499.9</v>
      </c>
      <c r="T76" s="47"/>
      <c r="U76" s="48"/>
      <c r="V76" s="48">
        <f t="shared" ref="V76:V85" si="29">S76+U76</f>
        <v>499.9</v>
      </c>
      <c r="W76" s="47"/>
      <c r="X76" s="30"/>
      <c r="Y76" s="30"/>
      <c r="Z76" s="30"/>
    </row>
    <row r="77" spans="1:26" ht="15.75" customHeight="1" x14ac:dyDescent="0.35">
      <c r="A77" s="47">
        <v>1</v>
      </c>
      <c r="B77" s="232" t="s">
        <v>89</v>
      </c>
      <c r="C77" s="198"/>
      <c r="D77" s="198"/>
      <c r="E77" s="198"/>
      <c r="F77" s="198"/>
      <c r="G77" s="198"/>
      <c r="H77" s="198"/>
      <c r="I77" s="198"/>
      <c r="J77" s="198"/>
      <c r="K77" s="198"/>
      <c r="L77" s="198"/>
      <c r="M77" s="199"/>
      <c r="N77" s="86">
        <v>899.95</v>
      </c>
      <c r="O77" s="87"/>
      <c r="P77" s="87">
        <f t="shared" si="27"/>
        <v>899.95</v>
      </c>
      <c r="Q77" s="88"/>
      <c r="R77" s="48"/>
      <c r="S77" s="87">
        <f t="shared" si="28"/>
        <v>899.95</v>
      </c>
      <c r="T77" s="47"/>
      <c r="U77" s="48"/>
      <c r="V77" s="48">
        <f t="shared" si="29"/>
        <v>899.95</v>
      </c>
      <c r="W77" s="47"/>
      <c r="X77" s="30"/>
      <c r="Y77" s="30"/>
      <c r="Z77" s="30"/>
    </row>
    <row r="78" spans="1:26" ht="15.75" customHeight="1" x14ac:dyDescent="0.35">
      <c r="A78" s="47"/>
      <c r="B78" s="232"/>
      <c r="C78" s="198"/>
      <c r="D78" s="198"/>
      <c r="E78" s="198"/>
      <c r="F78" s="198"/>
      <c r="G78" s="198"/>
      <c r="H78" s="198"/>
      <c r="I78" s="198"/>
      <c r="J78" s="198"/>
      <c r="K78" s="198"/>
      <c r="L78" s="198"/>
      <c r="M78" s="199"/>
      <c r="N78" s="48"/>
      <c r="O78" s="48"/>
      <c r="P78" s="48">
        <f t="shared" si="27"/>
        <v>0</v>
      </c>
      <c r="Q78" s="49"/>
      <c r="R78" s="48"/>
      <c r="S78" s="48">
        <f t="shared" si="28"/>
        <v>0</v>
      </c>
      <c r="T78" s="47"/>
      <c r="U78" s="48"/>
      <c r="V78" s="48">
        <f t="shared" si="29"/>
        <v>0</v>
      </c>
      <c r="W78" s="47"/>
      <c r="X78" s="30"/>
      <c r="Y78" s="30"/>
      <c r="Z78" s="30"/>
    </row>
    <row r="79" spans="1:26" ht="15.75" customHeight="1" x14ac:dyDescent="0.35">
      <c r="A79" s="47"/>
      <c r="B79" s="232"/>
      <c r="C79" s="198"/>
      <c r="D79" s="198"/>
      <c r="E79" s="198"/>
      <c r="F79" s="198"/>
      <c r="G79" s="198"/>
      <c r="H79" s="198"/>
      <c r="I79" s="198"/>
      <c r="J79" s="198"/>
      <c r="K79" s="198"/>
      <c r="L79" s="198"/>
      <c r="M79" s="199"/>
      <c r="N79" s="48"/>
      <c r="O79" s="48"/>
      <c r="P79" s="48">
        <f t="shared" si="27"/>
        <v>0</v>
      </c>
      <c r="Q79" s="49"/>
      <c r="R79" s="48"/>
      <c r="S79" s="48">
        <f t="shared" si="28"/>
        <v>0</v>
      </c>
      <c r="T79" s="47"/>
      <c r="U79" s="48"/>
      <c r="V79" s="48">
        <f t="shared" si="29"/>
        <v>0</v>
      </c>
      <c r="W79" s="47"/>
      <c r="X79" s="30"/>
      <c r="Y79" s="30"/>
      <c r="Z79" s="30"/>
    </row>
    <row r="80" spans="1:26" ht="15.75" customHeight="1" x14ac:dyDescent="0.35">
      <c r="A80" s="47"/>
      <c r="B80" s="232"/>
      <c r="C80" s="198"/>
      <c r="D80" s="198"/>
      <c r="E80" s="198"/>
      <c r="F80" s="198"/>
      <c r="G80" s="198"/>
      <c r="H80" s="198"/>
      <c r="I80" s="198"/>
      <c r="J80" s="198"/>
      <c r="K80" s="198"/>
      <c r="L80" s="198"/>
      <c r="M80" s="199"/>
      <c r="N80" s="48"/>
      <c r="O80" s="48"/>
      <c r="P80" s="48">
        <f t="shared" si="27"/>
        <v>0</v>
      </c>
      <c r="Q80" s="49"/>
      <c r="R80" s="48"/>
      <c r="S80" s="48">
        <f t="shared" si="28"/>
        <v>0</v>
      </c>
      <c r="T80" s="47"/>
      <c r="U80" s="48"/>
      <c r="V80" s="48">
        <f t="shared" si="29"/>
        <v>0</v>
      </c>
      <c r="W80" s="47"/>
      <c r="X80" s="30"/>
      <c r="Y80" s="30"/>
      <c r="Z80" s="30"/>
    </row>
    <row r="81" spans="1:26" ht="15.75" customHeight="1" x14ac:dyDescent="0.35">
      <c r="A81" s="47"/>
      <c r="B81" s="232"/>
      <c r="C81" s="198"/>
      <c r="D81" s="198"/>
      <c r="E81" s="198"/>
      <c r="F81" s="198"/>
      <c r="G81" s="198"/>
      <c r="H81" s="198"/>
      <c r="I81" s="198"/>
      <c r="J81" s="198"/>
      <c r="K81" s="198"/>
      <c r="L81" s="198"/>
      <c r="M81" s="199"/>
      <c r="N81" s="48"/>
      <c r="O81" s="48"/>
      <c r="P81" s="48">
        <f t="shared" si="27"/>
        <v>0</v>
      </c>
      <c r="Q81" s="49"/>
      <c r="R81" s="48"/>
      <c r="S81" s="48">
        <f t="shared" si="28"/>
        <v>0</v>
      </c>
      <c r="T81" s="47"/>
      <c r="U81" s="48"/>
      <c r="V81" s="48">
        <f t="shared" si="29"/>
        <v>0</v>
      </c>
      <c r="W81" s="47"/>
      <c r="X81" s="30"/>
      <c r="Y81" s="30"/>
      <c r="Z81" s="30"/>
    </row>
    <row r="82" spans="1:26" ht="15.75" customHeight="1" x14ac:dyDescent="0.35">
      <c r="A82" s="47"/>
      <c r="B82" s="232"/>
      <c r="C82" s="198"/>
      <c r="D82" s="198"/>
      <c r="E82" s="198"/>
      <c r="F82" s="198"/>
      <c r="G82" s="198"/>
      <c r="H82" s="198"/>
      <c r="I82" s="198"/>
      <c r="J82" s="198"/>
      <c r="K82" s="198"/>
      <c r="L82" s="198"/>
      <c r="M82" s="199"/>
      <c r="N82" s="48"/>
      <c r="O82" s="48"/>
      <c r="P82" s="48">
        <f t="shared" si="27"/>
        <v>0</v>
      </c>
      <c r="Q82" s="49"/>
      <c r="R82" s="48"/>
      <c r="S82" s="48">
        <f t="shared" si="28"/>
        <v>0</v>
      </c>
      <c r="T82" s="47"/>
      <c r="U82" s="48"/>
      <c r="V82" s="48">
        <f t="shared" si="29"/>
        <v>0</v>
      </c>
      <c r="W82" s="47"/>
      <c r="X82" s="30"/>
      <c r="Y82" s="30"/>
      <c r="Z82" s="30"/>
    </row>
    <row r="83" spans="1:26" ht="15.75" customHeight="1" x14ac:dyDescent="0.35">
      <c r="A83" s="47"/>
      <c r="B83" s="232"/>
      <c r="C83" s="198"/>
      <c r="D83" s="198"/>
      <c r="E83" s="198"/>
      <c r="F83" s="198"/>
      <c r="G83" s="198"/>
      <c r="H83" s="198"/>
      <c r="I83" s="198"/>
      <c r="J83" s="198"/>
      <c r="K83" s="198"/>
      <c r="L83" s="198"/>
      <c r="M83" s="199"/>
      <c r="N83" s="48"/>
      <c r="O83" s="48"/>
      <c r="P83" s="48">
        <f t="shared" si="27"/>
        <v>0</v>
      </c>
      <c r="Q83" s="49"/>
      <c r="R83" s="48"/>
      <c r="S83" s="48">
        <f t="shared" si="28"/>
        <v>0</v>
      </c>
      <c r="T83" s="47"/>
      <c r="U83" s="48"/>
      <c r="V83" s="48">
        <f t="shared" si="29"/>
        <v>0</v>
      </c>
      <c r="W83" s="47"/>
      <c r="X83" s="30"/>
      <c r="Y83" s="30"/>
      <c r="Z83" s="30"/>
    </row>
    <row r="84" spans="1:26" ht="15.75" customHeight="1" x14ac:dyDescent="0.35">
      <c r="A84" s="47"/>
      <c r="B84" s="232"/>
      <c r="C84" s="198"/>
      <c r="D84" s="198"/>
      <c r="E84" s="198"/>
      <c r="F84" s="198"/>
      <c r="G84" s="198"/>
      <c r="H84" s="198"/>
      <c r="I84" s="198"/>
      <c r="J84" s="198"/>
      <c r="K84" s="198"/>
      <c r="L84" s="198"/>
      <c r="M84" s="199"/>
      <c r="N84" s="48"/>
      <c r="O84" s="48"/>
      <c r="P84" s="48">
        <f t="shared" si="27"/>
        <v>0</v>
      </c>
      <c r="Q84" s="49"/>
      <c r="R84" s="48"/>
      <c r="S84" s="48">
        <f t="shared" si="28"/>
        <v>0</v>
      </c>
      <c r="T84" s="47"/>
      <c r="U84" s="48"/>
      <c r="V84" s="48">
        <f t="shared" si="29"/>
        <v>0</v>
      </c>
      <c r="W84" s="47"/>
      <c r="X84" s="30"/>
      <c r="Y84" s="30"/>
      <c r="Z84" s="30"/>
    </row>
    <row r="85" spans="1:26" ht="15.75" customHeight="1" x14ac:dyDescent="0.35">
      <c r="A85" s="47"/>
      <c r="B85" s="232"/>
      <c r="C85" s="198"/>
      <c r="D85" s="198"/>
      <c r="E85" s="198"/>
      <c r="F85" s="198"/>
      <c r="G85" s="198"/>
      <c r="H85" s="198"/>
      <c r="I85" s="198"/>
      <c r="J85" s="198"/>
      <c r="K85" s="198"/>
      <c r="L85" s="198"/>
      <c r="M85" s="199"/>
      <c r="N85" s="48"/>
      <c r="O85" s="48"/>
      <c r="P85" s="48">
        <f t="shared" si="27"/>
        <v>0</v>
      </c>
      <c r="Q85" s="49"/>
      <c r="R85" s="48"/>
      <c r="S85" s="48">
        <f t="shared" si="28"/>
        <v>0</v>
      </c>
      <c r="T85" s="47"/>
      <c r="U85" s="48"/>
      <c r="V85" s="48">
        <f t="shared" si="29"/>
        <v>0</v>
      </c>
      <c r="W85" s="47"/>
      <c r="X85" s="30"/>
      <c r="Y85" s="30"/>
      <c r="Z85" s="30"/>
    </row>
    <row r="86" spans="1:26" ht="15.75" customHeight="1" x14ac:dyDescent="0.35">
      <c r="A86" s="64"/>
      <c r="B86" s="64"/>
      <c r="C86" s="64"/>
      <c r="D86" s="64"/>
      <c r="E86" s="64"/>
      <c r="F86" s="64"/>
      <c r="G86" s="64"/>
      <c r="H86" s="64"/>
      <c r="I86" s="64"/>
      <c r="J86" s="64"/>
      <c r="K86" s="64"/>
      <c r="L86" s="64"/>
      <c r="M86" s="82" t="s">
        <v>90</v>
      </c>
      <c r="N86" s="53">
        <f t="shared" ref="N86:P86" si="30">SUM(N76:N85)</f>
        <v>1399.85</v>
      </c>
      <c r="O86" s="53">
        <f t="shared" si="30"/>
        <v>0</v>
      </c>
      <c r="P86" s="53">
        <f t="shared" si="30"/>
        <v>1399.85</v>
      </c>
      <c r="Q86" s="54"/>
      <c r="R86" s="53">
        <f t="shared" ref="R86:S86" si="31">SUM(R76:R85)</f>
        <v>0</v>
      </c>
      <c r="S86" s="53">
        <f t="shared" si="31"/>
        <v>1399.85</v>
      </c>
      <c r="T86" s="55"/>
      <c r="U86" s="53">
        <f t="shared" ref="U86:V86" si="32">SUM(U76:U85)</f>
        <v>0</v>
      </c>
      <c r="V86" s="53">
        <f t="shared" si="32"/>
        <v>1399.85</v>
      </c>
      <c r="W86" s="55"/>
      <c r="X86" s="30"/>
      <c r="Y86" s="30"/>
      <c r="Z86" s="30"/>
    </row>
    <row r="87" spans="1:26" ht="15.75" customHeight="1" x14ac:dyDescent="0.35">
      <c r="A87" s="65"/>
      <c r="B87" s="65"/>
      <c r="C87" s="65"/>
      <c r="D87" s="65"/>
      <c r="E87" s="65"/>
      <c r="F87" s="65"/>
      <c r="G87" s="65"/>
      <c r="H87" s="65"/>
      <c r="I87" s="65"/>
      <c r="J87" s="65"/>
      <c r="K87" s="65"/>
      <c r="L87" s="65"/>
      <c r="M87" s="83"/>
      <c r="N87" s="79"/>
      <c r="O87" s="79"/>
      <c r="P87" s="79"/>
      <c r="Q87" s="67"/>
      <c r="R87" s="79"/>
      <c r="S87" s="79"/>
      <c r="T87" s="67"/>
      <c r="U87" s="79"/>
      <c r="V87" s="79"/>
      <c r="W87" s="67"/>
      <c r="X87" s="30"/>
      <c r="Y87" s="30"/>
      <c r="Z87" s="30"/>
    </row>
    <row r="88" spans="1:26" ht="15.75" customHeight="1" x14ac:dyDescent="0.35">
      <c r="A88" s="89" t="s">
        <v>91</v>
      </c>
      <c r="B88" s="236"/>
      <c r="C88" s="198"/>
      <c r="D88" s="198"/>
      <c r="E88" s="198"/>
      <c r="F88" s="198"/>
      <c r="G88" s="198"/>
      <c r="H88" s="198"/>
      <c r="I88" s="198"/>
      <c r="J88" s="198"/>
      <c r="K88" s="198"/>
      <c r="L88" s="198"/>
      <c r="M88" s="199"/>
      <c r="N88" s="90" t="s">
        <v>64</v>
      </c>
      <c r="O88" s="90" t="s">
        <v>65</v>
      </c>
      <c r="P88" s="90" t="s">
        <v>66</v>
      </c>
      <c r="Q88" s="90" t="s">
        <v>67</v>
      </c>
      <c r="R88" s="90" t="s">
        <v>68</v>
      </c>
      <c r="S88" s="90" t="s">
        <v>66</v>
      </c>
      <c r="T88" s="90" t="s">
        <v>67</v>
      </c>
      <c r="U88" s="90" t="s">
        <v>69</v>
      </c>
      <c r="V88" s="90" t="s">
        <v>66</v>
      </c>
      <c r="W88" s="90" t="s">
        <v>67</v>
      </c>
      <c r="X88" s="30"/>
      <c r="Y88" s="30"/>
      <c r="Z88" s="30"/>
    </row>
    <row r="89" spans="1:26" ht="15.75" customHeight="1" x14ac:dyDescent="0.35">
      <c r="A89" s="44" t="s">
        <v>70</v>
      </c>
      <c r="B89" s="234" t="s">
        <v>71</v>
      </c>
      <c r="C89" s="198"/>
      <c r="D89" s="198"/>
      <c r="E89" s="198"/>
      <c r="F89" s="198"/>
      <c r="G89" s="198"/>
      <c r="H89" s="198"/>
      <c r="I89" s="198"/>
      <c r="J89" s="198"/>
      <c r="K89" s="198"/>
      <c r="L89" s="198"/>
      <c r="M89" s="199"/>
      <c r="N89" s="45" t="s">
        <v>72</v>
      </c>
      <c r="O89" s="45" t="s">
        <v>72</v>
      </c>
      <c r="P89" s="45" t="s">
        <v>72</v>
      </c>
      <c r="Q89" s="45"/>
      <c r="R89" s="45" t="s">
        <v>72</v>
      </c>
      <c r="S89" s="45" t="s">
        <v>72</v>
      </c>
      <c r="T89" s="46"/>
      <c r="U89" s="45" t="s">
        <v>72</v>
      </c>
      <c r="V89" s="45" t="s">
        <v>72</v>
      </c>
      <c r="W89" s="46"/>
      <c r="X89" s="30"/>
      <c r="Y89" s="30"/>
      <c r="Z89" s="30"/>
    </row>
    <row r="90" spans="1:26" ht="57.75" customHeight="1" x14ac:dyDescent="0.35">
      <c r="A90" s="47">
        <v>1</v>
      </c>
      <c r="B90" s="237" t="s">
        <v>92</v>
      </c>
      <c r="C90" s="198"/>
      <c r="D90" s="198"/>
      <c r="E90" s="198"/>
      <c r="F90" s="198"/>
      <c r="G90" s="198"/>
      <c r="H90" s="198"/>
      <c r="I90" s="198"/>
      <c r="J90" s="198"/>
      <c r="K90" s="198"/>
      <c r="L90" s="198"/>
      <c r="M90" s="199"/>
      <c r="N90" s="91">
        <v>971.25</v>
      </c>
      <c r="O90" s="48"/>
      <c r="P90" s="48">
        <f t="shared" ref="P90:P99" si="33">SUM(N90:O90)</f>
        <v>971.25</v>
      </c>
      <c r="Q90" s="49"/>
      <c r="R90" s="48"/>
      <c r="S90" s="48">
        <f t="shared" ref="S90:S99" si="34">P90+R90</f>
        <v>971.25</v>
      </c>
      <c r="T90" s="47"/>
      <c r="U90" s="48"/>
      <c r="V90" s="48">
        <f t="shared" ref="V90:V99" si="35">S90+U90</f>
        <v>971.25</v>
      </c>
      <c r="W90" s="47"/>
      <c r="X90" s="30"/>
      <c r="Y90" s="30"/>
      <c r="Z90" s="30"/>
    </row>
    <row r="91" spans="1:26" ht="15.75" customHeight="1" x14ac:dyDescent="0.35">
      <c r="A91" s="47"/>
      <c r="B91" s="238"/>
      <c r="C91" s="239"/>
      <c r="D91" s="239"/>
      <c r="E91" s="239"/>
      <c r="F91" s="239"/>
      <c r="G91" s="239"/>
      <c r="H91" s="239"/>
      <c r="I91" s="239"/>
      <c r="J91" s="239"/>
      <c r="K91" s="239"/>
      <c r="L91" s="239"/>
      <c r="M91" s="240"/>
      <c r="N91" s="92"/>
      <c r="O91" s="48"/>
      <c r="P91" s="48">
        <f t="shared" si="33"/>
        <v>0</v>
      </c>
      <c r="Q91" s="49"/>
      <c r="R91" s="48"/>
      <c r="S91" s="48">
        <f t="shared" si="34"/>
        <v>0</v>
      </c>
      <c r="T91" s="47"/>
      <c r="U91" s="48"/>
      <c r="V91" s="48">
        <f t="shared" si="35"/>
        <v>0</v>
      </c>
      <c r="W91" s="47"/>
      <c r="X91" s="30"/>
      <c r="Y91" s="30"/>
      <c r="Z91" s="30"/>
    </row>
    <row r="92" spans="1:26" ht="15.75" customHeight="1" x14ac:dyDescent="0.35">
      <c r="A92" s="47"/>
      <c r="B92" s="232"/>
      <c r="C92" s="198"/>
      <c r="D92" s="198"/>
      <c r="E92" s="198"/>
      <c r="F92" s="198"/>
      <c r="G92" s="198"/>
      <c r="H92" s="198"/>
      <c r="I92" s="198"/>
      <c r="J92" s="198"/>
      <c r="K92" s="198"/>
      <c r="L92" s="198"/>
      <c r="M92" s="199"/>
      <c r="N92" s="48"/>
      <c r="O92" s="48"/>
      <c r="P92" s="48">
        <f t="shared" si="33"/>
        <v>0</v>
      </c>
      <c r="Q92" s="49"/>
      <c r="R92" s="48"/>
      <c r="S92" s="48">
        <f t="shared" si="34"/>
        <v>0</v>
      </c>
      <c r="T92" s="47"/>
      <c r="U92" s="48"/>
      <c r="V92" s="48">
        <f t="shared" si="35"/>
        <v>0</v>
      </c>
      <c r="W92" s="47"/>
      <c r="X92" s="30"/>
      <c r="Y92" s="30"/>
      <c r="Z92" s="30"/>
    </row>
    <row r="93" spans="1:26" ht="15.75" customHeight="1" x14ac:dyDescent="0.35">
      <c r="A93" s="47"/>
      <c r="B93" s="232"/>
      <c r="C93" s="198"/>
      <c r="D93" s="198"/>
      <c r="E93" s="198"/>
      <c r="F93" s="198"/>
      <c r="G93" s="198"/>
      <c r="H93" s="198"/>
      <c r="I93" s="198"/>
      <c r="J93" s="198"/>
      <c r="K93" s="198"/>
      <c r="L93" s="198"/>
      <c r="M93" s="199"/>
      <c r="N93" s="48"/>
      <c r="O93" s="48"/>
      <c r="P93" s="48">
        <f t="shared" si="33"/>
        <v>0</v>
      </c>
      <c r="Q93" s="49"/>
      <c r="R93" s="48"/>
      <c r="S93" s="48">
        <f t="shared" si="34"/>
        <v>0</v>
      </c>
      <c r="T93" s="47"/>
      <c r="U93" s="48"/>
      <c r="V93" s="48">
        <f t="shared" si="35"/>
        <v>0</v>
      </c>
      <c r="W93" s="47"/>
      <c r="X93" s="30"/>
      <c r="Y93" s="30"/>
      <c r="Z93" s="30"/>
    </row>
    <row r="94" spans="1:26" ht="15.75" customHeight="1" x14ac:dyDescent="0.35">
      <c r="A94" s="47"/>
      <c r="B94" s="232"/>
      <c r="C94" s="198"/>
      <c r="D94" s="198"/>
      <c r="E94" s="198"/>
      <c r="F94" s="198"/>
      <c r="G94" s="198"/>
      <c r="H94" s="198"/>
      <c r="I94" s="198"/>
      <c r="J94" s="198"/>
      <c r="K94" s="198"/>
      <c r="L94" s="198"/>
      <c r="M94" s="199"/>
      <c r="N94" s="48"/>
      <c r="O94" s="48"/>
      <c r="P94" s="48">
        <f t="shared" si="33"/>
        <v>0</v>
      </c>
      <c r="Q94" s="49"/>
      <c r="R94" s="48"/>
      <c r="S94" s="48">
        <f t="shared" si="34"/>
        <v>0</v>
      </c>
      <c r="T94" s="47"/>
      <c r="U94" s="48"/>
      <c r="V94" s="48">
        <f t="shared" si="35"/>
        <v>0</v>
      </c>
      <c r="W94" s="47"/>
      <c r="X94" s="30"/>
      <c r="Y94" s="30"/>
      <c r="Z94" s="30"/>
    </row>
    <row r="95" spans="1:26" ht="15.75" customHeight="1" x14ac:dyDescent="0.35">
      <c r="A95" s="47"/>
      <c r="B95" s="232"/>
      <c r="C95" s="198"/>
      <c r="D95" s="198"/>
      <c r="E95" s="198"/>
      <c r="F95" s="198"/>
      <c r="G95" s="198"/>
      <c r="H95" s="198"/>
      <c r="I95" s="198"/>
      <c r="J95" s="198"/>
      <c r="K95" s="198"/>
      <c r="L95" s="198"/>
      <c r="M95" s="199"/>
      <c r="N95" s="48"/>
      <c r="O95" s="48"/>
      <c r="P95" s="48">
        <f t="shared" si="33"/>
        <v>0</v>
      </c>
      <c r="Q95" s="49"/>
      <c r="R95" s="48"/>
      <c r="S95" s="48">
        <f t="shared" si="34"/>
        <v>0</v>
      </c>
      <c r="T95" s="47"/>
      <c r="U95" s="48"/>
      <c r="V95" s="48">
        <f t="shared" si="35"/>
        <v>0</v>
      </c>
      <c r="W95" s="47"/>
      <c r="X95" s="30"/>
      <c r="Y95" s="30"/>
      <c r="Z95" s="30"/>
    </row>
    <row r="96" spans="1:26" ht="15.75" customHeight="1" x14ac:dyDescent="0.35">
      <c r="A96" s="47"/>
      <c r="B96" s="232"/>
      <c r="C96" s="198"/>
      <c r="D96" s="198"/>
      <c r="E96" s="198"/>
      <c r="F96" s="198"/>
      <c r="G96" s="198"/>
      <c r="H96" s="198"/>
      <c r="I96" s="198"/>
      <c r="J96" s="198"/>
      <c r="K96" s="198"/>
      <c r="L96" s="198"/>
      <c r="M96" s="199"/>
      <c r="N96" s="48"/>
      <c r="O96" s="48"/>
      <c r="P96" s="48">
        <f t="shared" si="33"/>
        <v>0</v>
      </c>
      <c r="Q96" s="49"/>
      <c r="R96" s="48"/>
      <c r="S96" s="48">
        <f t="shared" si="34"/>
        <v>0</v>
      </c>
      <c r="T96" s="47"/>
      <c r="U96" s="48"/>
      <c r="V96" s="48">
        <f t="shared" si="35"/>
        <v>0</v>
      </c>
      <c r="W96" s="47"/>
      <c r="X96" s="30"/>
      <c r="Y96" s="30"/>
      <c r="Z96" s="30"/>
    </row>
    <row r="97" spans="1:26" ht="15.75" customHeight="1" x14ac:dyDescent="0.35">
      <c r="A97" s="47"/>
      <c r="B97" s="232"/>
      <c r="C97" s="198"/>
      <c r="D97" s="198"/>
      <c r="E97" s="198"/>
      <c r="F97" s="198"/>
      <c r="G97" s="198"/>
      <c r="H97" s="198"/>
      <c r="I97" s="198"/>
      <c r="J97" s="198"/>
      <c r="K97" s="198"/>
      <c r="L97" s="198"/>
      <c r="M97" s="199"/>
      <c r="N97" s="48"/>
      <c r="O97" s="48"/>
      <c r="P97" s="48">
        <f t="shared" si="33"/>
        <v>0</v>
      </c>
      <c r="Q97" s="49"/>
      <c r="R97" s="48"/>
      <c r="S97" s="48">
        <f t="shared" si="34"/>
        <v>0</v>
      </c>
      <c r="T97" s="47"/>
      <c r="U97" s="48"/>
      <c r="V97" s="48">
        <f t="shared" si="35"/>
        <v>0</v>
      </c>
      <c r="W97" s="47"/>
      <c r="X97" s="30"/>
      <c r="Y97" s="30"/>
      <c r="Z97" s="30"/>
    </row>
    <row r="98" spans="1:26" ht="15.75" customHeight="1" x14ac:dyDescent="0.35">
      <c r="A98" s="47"/>
      <c r="B98" s="232"/>
      <c r="C98" s="198"/>
      <c r="D98" s="198"/>
      <c r="E98" s="198"/>
      <c r="F98" s="198"/>
      <c r="G98" s="198"/>
      <c r="H98" s="198"/>
      <c r="I98" s="198"/>
      <c r="J98" s="198"/>
      <c r="K98" s="198"/>
      <c r="L98" s="198"/>
      <c r="M98" s="199"/>
      <c r="N98" s="48"/>
      <c r="O98" s="48"/>
      <c r="P98" s="48">
        <f t="shared" si="33"/>
        <v>0</v>
      </c>
      <c r="Q98" s="49"/>
      <c r="R98" s="48"/>
      <c r="S98" s="48">
        <f t="shared" si="34"/>
        <v>0</v>
      </c>
      <c r="T98" s="47"/>
      <c r="U98" s="48"/>
      <c r="V98" s="48">
        <f t="shared" si="35"/>
        <v>0</v>
      </c>
      <c r="W98" s="47"/>
      <c r="X98" s="30"/>
      <c r="Y98" s="30"/>
      <c r="Z98" s="30"/>
    </row>
    <row r="99" spans="1:26" ht="15.75" customHeight="1" x14ac:dyDescent="0.35">
      <c r="A99" s="47"/>
      <c r="B99" s="232"/>
      <c r="C99" s="198"/>
      <c r="D99" s="198"/>
      <c r="E99" s="198"/>
      <c r="F99" s="198"/>
      <c r="G99" s="198"/>
      <c r="H99" s="198"/>
      <c r="I99" s="198"/>
      <c r="J99" s="198"/>
      <c r="K99" s="198"/>
      <c r="L99" s="198"/>
      <c r="M99" s="199"/>
      <c r="N99" s="48"/>
      <c r="O99" s="48"/>
      <c r="P99" s="48">
        <f t="shared" si="33"/>
        <v>0</v>
      </c>
      <c r="Q99" s="49"/>
      <c r="R99" s="48"/>
      <c r="S99" s="48">
        <f t="shared" si="34"/>
        <v>0</v>
      </c>
      <c r="T99" s="47"/>
      <c r="U99" s="48"/>
      <c r="V99" s="48">
        <f t="shared" si="35"/>
        <v>0</v>
      </c>
      <c r="W99" s="47"/>
      <c r="X99" s="30"/>
      <c r="Y99" s="30"/>
      <c r="Z99" s="30"/>
    </row>
    <row r="100" spans="1:26" ht="15.75" customHeight="1" x14ac:dyDescent="0.35">
      <c r="A100" s="64"/>
      <c r="B100" s="64"/>
      <c r="C100" s="64"/>
      <c r="D100" s="64"/>
      <c r="E100" s="64"/>
      <c r="F100" s="64"/>
      <c r="G100" s="64"/>
      <c r="H100" s="93"/>
      <c r="I100" s="93"/>
      <c r="J100" s="93"/>
      <c r="K100" s="93"/>
      <c r="L100" s="94"/>
      <c r="M100" s="94" t="s">
        <v>93</v>
      </c>
      <c r="N100" s="53">
        <f t="shared" ref="N100:P100" si="36">SUM(N90:N99)</f>
        <v>971.25</v>
      </c>
      <c r="O100" s="53">
        <f t="shared" si="36"/>
        <v>0</v>
      </c>
      <c r="P100" s="53">
        <f t="shared" si="36"/>
        <v>971.25</v>
      </c>
      <c r="Q100" s="54"/>
      <c r="R100" s="53">
        <f t="shared" ref="R100:S100" si="37">SUM(R90:R99)</f>
        <v>0</v>
      </c>
      <c r="S100" s="53">
        <f t="shared" si="37"/>
        <v>971.25</v>
      </c>
      <c r="T100" s="55"/>
      <c r="U100" s="53">
        <f t="shared" ref="U100:V100" si="38">SUM(U90:U99)</f>
        <v>0</v>
      </c>
      <c r="V100" s="53">
        <f t="shared" si="38"/>
        <v>971.25</v>
      </c>
      <c r="W100" s="79"/>
      <c r="X100" s="30"/>
      <c r="Y100" s="30"/>
      <c r="Z100" s="30"/>
    </row>
    <row r="101" spans="1:26" ht="15.75" customHeight="1" x14ac:dyDescent="0.35">
      <c r="A101" s="38"/>
      <c r="B101" s="38"/>
      <c r="C101" s="38"/>
      <c r="D101" s="38"/>
      <c r="E101" s="38"/>
      <c r="F101" s="38"/>
      <c r="G101" s="38"/>
      <c r="H101" s="38"/>
      <c r="I101" s="38"/>
      <c r="J101" s="38"/>
      <c r="K101" s="38"/>
      <c r="L101" s="38"/>
      <c r="M101" s="38"/>
      <c r="N101" s="34"/>
      <c r="O101" s="34"/>
      <c r="P101" s="34"/>
      <c r="Q101" s="35"/>
      <c r="R101" s="35"/>
      <c r="S101" s="34"/>
      <c r="T101" s="35"/>
      <c r="U101" s="35"/>
      <c r="V101" s="34"/>
      <c r="W101" s="35"/>
      <c r="X101" s="30"/>
      <c r="Y101" s="30"/>
      <c r="Z101" s="30"/>
    </row>
    <row r="102" spans="1:26" ht="15.75" customHeight="1" x14ac:dyDescent="0.35">
      <c r="A102" s="241" t="s">
        <v>94</v>
      </c>
      <c r="B102" s="198"/>
      <c r="C102" s="198"/>
      <c r="D102" s="198"/>
      <c r="E102" s="198"/>
      <c r="F102" s="198"/>
      <c r="G102" s="198"/>
      <c r="H102" s="198"/>
      <c r="I102" s="198"/>
      <c r="J102" s="198"/>
      <c r="K102" s="198"/>
      <c r="L102" s="198"/>
      <c r="M102" s="199"/>
      <c r="N102" s="95" t="s">
        <v>64</v>
      </c>
      <c r="O102" s="95" t="s">
        <v>65</v>
      </c>
      <c r="P102" s="95" t="s">
        <v>66</v>
      </c>
      <c r="Q102" s="95" t="s">
        <v>67</v>
      </c>
      <c r="R102" s="95" t="s">
        <v>68</v>
      </c>
      <c r="S102" s="95" t="s">
        <v>66</v>
      </c>
      <c r="T102" s="95" t="s">
        <v>67</v>
      </c>
      <c r="U102" s="95" t="s">
        <v>69</v>
      </c>
      <c r="V102" s="95" t="s">
        <v>66</v>
      </c>
      <c r="W102" s="95" t="s">
        <v>67</v>
      </c>
      <c r="X102" s="30"/>
      <c r="Y102" s="30"/>
      <c r="Z102" s="30"/>
    </row>
    <row r="103" spans="1:26" ht="15.75" customHeight="1" x14ac:dyDescent="0.35">
      <c r="A103" s="44" t="s">
        <v>70</v>
      </c>
      <c r="B103" s="234" t="s">
        <v>71</v>
      </c>
      <c r="C103" s="198"/>
      <c r="D103" s="198"/>
      <c r="E103" s="198"/>
      <c r="F103" s="198"/>
      <c r="G103" s="198"/>
      <c r="H103" s="198"/>
      <c r="I103" s="198"/>
      <c r="J103" s="198"/>
      <c r="K103" s="198"/>
      <c r="L103" s="198"/>
      <c r="M103" s="199"/>
      <c r="N103" s="45" t="s">
        <v>72</v>
      </c>
      <c r="O103" s="45" t="s">
        <v>72</v>
      </c>
      <c r="P103" s="45" t="s">
        <v>72</v>
      </c>
      <c r="Q103" s="45"/>
      <c r="R103" s="45" t="s">
        <v>72</v>
      </c>
      <c r="S103" s="45" t="s">
        <v>72</v>
      </c>
      <c r="T103" s="46"/>
      <c r="U103" s="45" t="s">
        <v>72</v>
      </c>
      <c r="V103" s="45" t="s">
        <v>72</v>
      </c>
      <c r="W103" s="46"/>
      <c r="X103" s="30"/>
      <c r="Y103" s="30"/>
      <c r="Z103" s="30"/>
    </row>
    <row r="104" spans="1:26" ht="15.75" customHeight="1" x14ac:dyDescent="0.35">
      <c r="A104" s="47">
        <v>1</v>
      </c>
      <c r="B104" s="232" t="s">
        <v>95</v>
      </c>
      <c r="C104" s="198"/>
      <c r="D104" s="198"/>
      <c r="E104" s="198"/>
      <c r="F104" s="198"/>
      <c r="G104" s="198"/>
      <c r="H104" s="198"/>
      <c r="I104" s="198"/>
      <c r="J104" s="198"/>
      <c r="K104" s="198"/>
      <c r="L104" s="198"/>
      <c r="M104" s="199"/>
      <c r="N104" s="48">
        <v>975</v>
      </c>
      <c r="O104" s="87"/>
      <c r="P104" s="87">
        <f t="shared" ref="P104:P112" si="39">SUM(N104:O104)</f>
        <v>975</v>
      </c>
      <c r="Q104" s="88"/>
      <c r="R104" s="48"/>
      <c r="S104" s="87">
        <f t="shared" ref="S104:S112" si="40">P104+R104</f>
        <v>975</v>
      </c>
      <c r="T104" s="47"/>
      <c r="U104" s="48"/>
      <c r="V104" s="48">
        <f t="shared" ref="V104:V112" si="41">S104+U104</f>
        <v>975</v>
      </c>
      <c r="W104" s="47"/>
      <c r="X104" s="30"/>
      <c r="Y104" s="30"/>
      <c r="Z104" s="30"/>
    </row>
    <row r="105" spans="1:26" ht="34.5" customHeight="1" x14ac:dyDescent="0.35">
      <c r="A105" s="47">
        <v>1</v>
      </c>
      <c r="B105" s="232" t="s">
        <v>96</v>
      </c>
      <c r="C105" s="198"/>
      <c r="D105" s="198"/>
      <c r="E105" s="198"/>
      <c r="F105" s="198"/>
      <c r="G105" s="198"/>
      <c r="H105" s="198"/>
      <c r="I105" s="198"/>
      <c r="J105" s="198"/>
      <c r="K105" s="198"/>
      <c r="L105" s="198"/>
      <c r="M105" s="199"/>
      <c r="N105" s="48">
        <v>798</v>
      </c>
      <c r="O105" s="87"/>
      <c r="P105" s="87">
        <f t="shared" si="39"/>
        <v>798</v>
      </c>
      <c r="Q105" s="88"/>
      <c r="R105" s="48"/>
      <c r="S105" s="87">
        <f t="shared" si="40"/>
        <v>798</v>
      </c>
      <c r="T105" s="47"/>
      <c r="U105" s="48"/>
      <c r="V105" s="48">
        <f t="shared" si="41"/>
        <v>798</v>
      </c>
      <c r="W105" s="47"/>
      <c r="X105" s="30"/>
      <c r="Y105" s="30"/>
      <c r="Z105" s="30"/>
    </row>
    <row r="106" spans="1:26" ht="15.75" customHeight="1" x14ac:dyDescent="0.35">
      <c r="A106" s="47"/>
      <c r="B106" s="232"/>
      <c r="C106" s="198"/>
      <c r="D106" s="198"/>
      <c r="E106" s="198"/>
      <c r="F106" s="198"/>
      <c r="G106" s="198"/>
      <c r="H106" s="198"/>
      <c r="I106" s="198"/>
      <c r="J106" s="198"/>
      <c r="K106" s="198"/>
      <c r="L106" s="198"/>
      <c r="M106" s="199"/>
      <c r="N106" s="48"/>
      <c r="O106" s="48"/>
      <c r="P106" s="48">
        <f t="shared" si="39"/>
        <v>0</v>
      </c>
      <c r="Q106" s="49"/>
      <c r="R106" s="48"/>
      <c r="S106" s="48">
        <f t="shared" si="40"/>
        <v>0</v>
      </c>
      <c r="T106" s="47"/>
      <c r="U106" s="48"/>
      <c r="V106" s="48">
        <f t="shared" si="41"/>
        <v>0</v>
      </c>
      <c r="W106" s="47"/>
      <c r="X106" s="30"/>
      <c r="Y106" s="30"/>
      <c r="Z106" s="30"/>
    </row>
    <row r="107" spans="1:26" ht="15.75" customHeight="1" x14ac:dyDescent="0.35">
      <c r="A107" s="47"/>
      <c r="B107" s="242"/>
      <c r="C107" s="243"/>
      <c r="D107" s="243"/>
      <c r="E107" s="243"/>
      <c r="F107" s="243"/>
      <c r="G107" s="243"/>
      <c r="H107" s="243"/>
      <c r="I107" s="243"/>
      <c r="J107" s="243"/>
      <c r="K107" s="243"/>
      <c r="L107" s="243"/>
      <c r="M107" s="244"/>
      <c r="N107" s="48"/>
      <c r="O107" s="48"/>
      <c r="P107" s="48">
        <f t="shared" si="39"/>
        <v>0</v>
      </c>
      <c r="Q107" s="49"/>
      <c r="R107" s="48"/>
      <c r="S107" s="48">
        <f t="shared" si="40"/>
        <v>0</v>
      </c>
      <c r="T107" s="47"/>
      <c r="U107" s="48"/>
      <c r="V107" s="48">
        <f t="shared" si="41"/>
        <v>0</v>
      </c>
      <c r="W107" s="47"/>
      <c r="X107" s="30"/>
      <c r="Y107" s="30"/>
      <c r="Z107" s="30"/>
    </row>
    <row r="108" spans="1:26" ht="15.75" customHeight="1" x14ac:dyDescent="0.35">
      <c r="A108" s="47"/>
      <c r="B108" s="232"/>
      <c r="C108" s="198"/>
      <c r="D108" s="198"/>
      <c r="E108" s="198"/>
      <c r="F108" s="198"/>
      <c r="G108" s="198"/>
      <c r="H108" s="198"/>
      <c r="I108" s="198"/>
      <c r="J108" s="198"/>
      <c r="K108" s="198"/>
      <c r="L108" s="198"/>
      <c r="M108" s="199"/>
      <c r="N108" s="48"/>
      <c r="O108" s="48"/>
      <c r="P108" s="48">
        <f t="shared" si="39"/>
        <v>0</v>
      </c>
      <c r="Q108" s="49"/>
      <c r="R108" s="48"/>
      <c r="S108" s="48">
        <f t="shared" si="40"/>
        <v>0</v>
      </c>
      <c r="T108" s="47"/>
      <c r="U108" s="48"/>
      <c r="V108" s="48">
        <f t="shared" si="41"/>
        <v>0</v>
      </c>
      <c r="W108" s="47"/>
      <c r="X108" s="30"/>
      <c r="Y108" s="30"/>
      <c r="Z108" s="30"/>
    </row>
    <row r="109" spans="1:26" ht="15.75" customHeight="1" x14ac:dyDescent="0.35">
      <c r="A109" s="47"/>
      <c r="B109" s="232"/>
      <c r="C109" s="198"/>
      <c r="D109" s="198"/>
      <c r="E109" s="198"/>
      <c r="F109" s="198"/>
      <c r="G109" s="198"/>
      <c r="H109" s="198"/>
      <c r="I109" s="198"/>
      <c r="J109" s="198"/>
      <c r="K109" s="198"/>
      <c r="L109" s="198"/>
      <c r="M109" s="199"/>
      <c r="N109" s="48"/>
      <c r="O109" s="48"/>
      <c r="P109" s="48">
        <f t="shared" si="39"/>
        <v>0</v>
      </c>
      <c r="Q109" s="49"/>
      <c r="R109" s="48"/>
      <c r="S109" s="48">
        <f t="shared" si="40"/>
        <v>0</v>
      </c>
      <c r="T109" s="47"/>
      <c r="U109" s="48"/>
      <c r="V109" s="48">
        <f t="shared" si="41"/>
        <v>0</v>
      </c>
      <c r="W109" s="47"/>
      <c r="X109" s="30"/>
      <c r="Y109" s="30"/>
      <c r="Z109" s="30"/>
    </row>
    <row r="110" spans="1:26" ht="15.75" customHeight="1" x14ac:dyDescent="0.35">
      <c r="A110" s="47"/>
      <c r="B110" s="232"/>
      <c r="C110" s="198"/>
      <c r="D110" s="198"/>
      <c r="E110" s="198"/>
      <c r="F110" s="198"/>
      <c r="G110" s="198"/>
      <c r="H110" s="198"/>
      <c r="I110" s="198"/>
      <c r="J110" s="198"/>
      <c r="K110" s="198"/>
      <c r="L110" s="198"/>
      <c r="M110" s="199"/>
      <c r="N110" s="48"/>
      <c r="O110" s="48"/>
      <c r="P110" s="48">
        <f t="shared" si="39"/>
        <v>0</v>
      </c>
      <c r="Q110" s="49"/>
      <c r="R110" s="48"/>
      <c r="S110" s="48">
        <f t="shared" si="40"/>
        <v>0</v>
      </c>
      <c r="T110" s="47"/>
      <c r="U110" s="48"/>
      <c r="V110" s="48">
        <f t="shared" si="41"/>
        <v>0</v>
      </c>
      <c r="W110" s="47"/>
      <c r="X110" s="30"/>
      <c r="Y110" s="30"/>
      <c r="Z110" s="30"/>
    </row>
    <row r="111" spans="1:26" ht="15.75" customHeight="1" x14ac:dyDescent="0.35">
      <c r="A111" s="47"/>
      <c r="B111" s="232"/>
      <c r="C111" s="198"/>
      <c r="D111" s="198"/>
      <c r="E111" s="198"/>
      <c r="F111" s="198"/>
      <c r="G111" s="198"/>
      <c r="H111" s="198"/>
      <c r="I111" s="198"/>
      <c r="J111" s="198"/>
      <c r="K111" s="198"/>
      <c r="L111" s="198"/>
      <c r="M111" s="199"/>
      <c r="N111" s="48"/>
      <c r="O111" s="48"/>
      <c r="P111" s="48">
        <f t="shared" si="39"/>
        <v>0</v>
      </c>
      <c r="Q111" s="49"/>
      <c r="R111" s="48"/>
      <c r="S111" s="48">
        <f t="shared" si="40"/>
        <v>0</v>
      </c>
      <c r="T111" s="47"/>
      <c r="U111" s="48"/>
      <c r="V111" s="48">
        <f t="shared" si="41"/>
        <v>0</v>
      </c>
      <c r="W111" s="47"/>
      <c r="X111" s="30"/>
      <c r="Y111" s="30"/>
      <c r="Z111" s="30"/>
    </row>
    <row r="112" spans="1:26" ht="15.75" customHeight="1" x14ac:dyDescent="0.35">
      <c r="A112" s="47"/>
      <c r="B112" s="232"/>
      <c r="C112" s="198"/>
      <c r="D112" s="198"/>
      <c r="E112" s="198"/>
      <c r="F112" s="198"/>
      <c r="G112" s="198"/>
      <c r="H112" s="198"/>
      <c r="I112" s="198"/>
      <c r="J112" s="198"/>
      <c r="K112" s="198"/>
      <c r="L112" s="198"/>
      <c r="M112" s="199"/>
      <c r="N112" s="48"/>
      <c r="O112" s="48"/>
      <c r="P112" s="48">
        <f t="shared" si="39"/>
        <v>0</v>
      </c>
      <c r="Q112" s="49"/>
      <c r="R112" s="48"/>
      <c r="S112" s="48">
        <f t="shared" si="40"/>
        <v>0</v>
      </c>
      <c r="T112" s="47"/>
      <c r="U112" s="48"/>
      <c r="V112" s="48">
        <f t="shared" si="41"/>
        <v>0</v>
      </c>
      <c r="W112" s="47"/>
      <c r="X112" s="30"/>
      <c r="Y112" s="30"/>
      <c r="Z112" s="30"/>
    </row>
    <row r="113" spans="1:26" ht="15.75" customHeight="1" x14ac:dyDescent="0.35">
      <c r="A113" s="64"/>
      <c r="B113" s="64"/>
      <c r="C113" s="64"/>
      <c r="D113" s="64"/>
      <c r="E113" s="64"/>
      <c r="F113" s="64"/>
      <c r="G113" s="64"/>
      <c r="H113" s="93"/>
      <c r="I113" s="93"/>
      <c r="J113" s="93"/>
      <c r="K113" s="93"/>
      <c r="L113" s="94"/>
      <c r="M113" s="94" t="s">
        <v>97</v>
      </c>
      <c r="N113" s="53">
        <f t="shared" ref="N113:P113" si="42">SUM(N104:N112)</f>
        <v>1773</v>
      </c>
      <c r="O113" s="53">
        <f t="shared" si="42"/>
        <v>0</v>
      </c>
      <c r="P113" s="53">
        <f t="shared" si="42"/>
        <v>1773</v>
      </c>
      <c r="Q113" s="54"/>
      <c r="R113" s="53">
        <f t="shared" ref="R113:S113" si="43">SUM(R104:R112)</f>
        <v>0</v>
      </c>
      <c r="S113" s="53">
        <f t="shared" si="43"/>
        <v>1773</v>
      </c>
      <c r="T113" s="55"/>
      <c r="U113" s="53">
        <f t="shared" ref="U113:V113" si="44">SUM(U104:U112)</f>
        <v>0</v>
      </c>
      <c r="V113" s="53">
        <f t="shared" si="44"/>
        <v>1773</v>
      </c>
      <c r="W113" s="79"/>
      <c r="X113" s="30"/>
      <c r="Y113" s="30"/>
      <c r="Z113" s="30"/>
    </row>
    <row r="114" spans="1:26" ht="15.75" customHeight="1" x14ac:dyDescent="0.35">
      <c r="A114" s="64"/>
      <c r="B114" s="64"/>
      <c r="C114" s="64"/>
      <c r="D114" s="64"/>
      <c r="E114" s="64"/>
      <c r="F114" s="64"/>
      <c r="G114" s="64"/>
      <c r="H114" s="65"/>
      <c r="I114" s="65"/>
      <c r="J114" s="65"/>
      <c r="K114" s="65"/>
      <c r="L114" s="65"/>
      <c r="M114" s="83"/>
      <c r="N114" s="79"/>
      <c r="O114" s="79"/>
      <c r="P114" s="79"/>
      <c r="Q114" s="67"/>
      <c r="R114" s="79"/>
      <c r="S114" s="79"/>
      <c r="T114" s="67"/>
      <c r="U114" s="79"/>
      <c r="V114" s="79"/>
      <c r="W114" s="67"/>
      <c r="X114" s="30"/>
      <c r="Y114" s="30"/>
      <c r="Z114" s="30"/>
    </row>
    <row r="115" spans="1:26" ht="24" customHeight="1" x14ac:dyDescent="0.35">
      <c r="A115" s="69"/>
      <c r="B115" s="69"/>
      <c r="C115" s="69"/>
      <c r="D115" s="69"/>
      <c r="E115" s="69"/>
      <c r="F115" s="69"/>
      <c r="G115" s="69"/>
      <c r="H115" s="69"/>
      <c r="I115" s="69"/>
      <c r="J115" s="69"/>
      <c r="K115" s="71"/>
      <c r="L115" s="97"/>
      <c r="M115" s="74" t="s">
        <v>98</v>
      </c>
      <c r="N115" s="75">
        <f t="shared" ref="N115:P115" si="45">SUM(N72,N86,N100,N113)</f>
        <v>10144.1</v>
      </c>
      <c r="O115" s="75">
        <f t="shared" si="45"/>
        <v>0</v>
      </c>
      <c r="P115" s="75">
        <f t="shared" si="45"/>
        <v>10144.1</v>
      </c>
      <c r="Q115" s="76"/>
      <c r="R115" s="75">
        <f t="shared" ref="R115:S115" si="46">SUM(R72,R86,R100,R113)</f>
        <v>0</v>
      </c>
      <c r="S115" s="75">
        <f t="shared" si="46"/>
        <v>10144.1</v>
      </c>
      <c r="T115" s="76"/>
      <c r="U115" s="75">
        <f t="shared" ref="U115:V115" si="47">SUM(U72,U86,U100,U113)</f>
        <v>0</v>
      </c>
      <c r="V115" s="75">
        <f t="shared" si="47"/>
        <v>10144.1</v>
      </c>
      <c r="W115" s="77"/>
      <c r="X115" s="78"/>
      <c r="Y115" s="78"/>
      <c r="Z115" s="78"/>
    </row>
    <row r="116" spans="1:26" ht="15.75" customHeight="1" x14ac:dyDescent="0.35">
      <c r="A116" s="98"/>
      <c r="B116" s="99"/>
      <c r="C116" s="99"/>
      <c r="D116" s="99"/>
      <c r="E116" s="99"/>
      <c r="F116" s="99"/>
      <c r="G116" s="99"/>
      <c r="H116" s="100"/>
      <c r="I116" s="100"/>
      <c r="J116" s="100"/>
      <c r="K116" s="100"/>
      <c r="L116" s="100"/>
      <c r="M116" s="66"/>
      <c r="N116" s="83"/>
      <c r="O116" s="79"/>
      <c r="P116" s="79"/>
      <c r="Q116" s="101"/>
      <c r="R116" s="79"/>
      <c r="S116" s="79"/>
      <c r="T116" s="101"/>
      <c r="U116" s="79"/>
      <c r="V116" s="79"/>
      <c r="W116" s="102"/>
      <c r="X116" s="103"/>
      <c r="Y116" s="103"/>
      <c r="Z116" s="103"/>
    </row>
    <row r="117" spans="1:26" ht="26.25" customHeight="1" x14ac:dyDescent="0.35">
      <c r="A117" s="69"/>
      <c r="B117" s="69"/>
      <c r="C117" s="104"/>
      <c r="D117" s="105"/>
      <c r="E117" s="104"/>
      <c r="F117" s="106"/>
      <c r="G117" s="106"/>
      <c r="H117" s="106"/>
      <c r="I117" s="106"/>
      <c r="J117" s="106"/>
      <c r="K117" s="106"/>
      <c r="L117" s="106"/>
      <c r="M117" s="107" t="s">
        <v>99</v>
      </c>
      <c r="N117" s="108">
        <f t="shared" ref="N117:P117" si="48">SUM(N57,N115)</f>
        <v>11263.845800000001</v>
      </c>
      <c r="O117" s="108">
        <f t="shared" si="48"/>
        <v>0</v>
      </c>
      <c r="P117" s="108">
        <f t="shared" si="48"/>
        <v>11263.845800000001</v>
      </c>
      <c r="Q117" s="109"/>
      <c r="R117" s="108">
        <f t="shared" ref="R117:S117" si="49">SUM(R57,R115)</f>
        <v>0</v>
      </c>
      <c r="S117" s="108">
        <f t="shared" si="49"/>
        <v>11263.845800000001</v>
      </c>
      <c r="T117" s="109"/>
      <c r="U117" s="108">
        <f t="shared" ref="U117:V117" si="50">SUM(U57,U115)</f>
        <v>0</v>
      </c>
      <c r="V117" s="108">
        <f t="shared" si="50"/>
        <v>11263.845800000001</v>
      </c>
      <c r="W117" s="109"/>
      <c r="X117" s="78"/>
      <c r="Y117" s="78"/>
      <c r="Z117" s="78"/>
    </row>
    <row r="118" spans="1:26" ht="15.75" customHeight="1" x14ac:dyDescent="0.35">
      <c r="A118" s="34"/>
      <c r="B118" s="56"/>
      <c r="C118" s="56"/>
      <c r="D118" s="56"/>
      <c r="E118" s="56"/>
      <c r="F118" s="56"/>
      <c r="G118" s="56"/>
      <c r="H118" s="56"/>
      <c r="I118" s="56"/>
      <c r="J118" s="56"/>
      <c r="K118" s="56"/>
      <c r="L118" s="56"/>
      <c r="M118" s="56"/>
      <c r="N118" s="34"/>
      <c r="O118" s="34"/>
      <c r="P118" s="34"/>
      <c r="Q118" s="35"/>
      <c r="R118" s="35"/>
      <c r="S118" s="34"/>
      <c r="T118" s="35"/>
      <c r="U118" s="35"/>
      <c r="V118" s="34"/>
      <c r="W118" s="35"/>
      <c r="X118" s="30"/>
      <c r="Y118" s="30"/>
      <c r="Z118" s="30"/>
    </row>
    <row r="119" spans="1:26" ht="26.25" customHeight="1" x14ac:dyDescent="0.35">
      <c r="A119" s="69"/>
      <c r="B119" s="70"/>
      <c r="C119" s="70"/>
      <c r="D119" s="70"/>
      <c r="E119" s="70"/>
      <c r="F119" s="110"/>
      <c r="G119" s="111"/>
      <c r="H119" s="111"/>
      <c r="I119" s="111"/>
      <c r="J119" s="111"/>
      <c r="K119" s="111"/>
      <c r="L119" s="111"/>
      <c r="M119" s="112" t="s">
        <v>100</v>
      </c>
      <c r="N119" s="113">
        <f t="shared" ref="N119:P119" si="51">IF($J$6="Yes",N117*0.05,0)</f>
        <v>563.19229000000007</v>
      </c>
      <c r="O119" s="113">
        <f t="shared" si="51"/>
        <v>0</v>
      </c>
      <c r="P119" s="113">
        <f t="shared" si="51"/>
        <v>563.19229000000007</v>
      </c>
      <c r="Q119" s="109"/>
      <c r="R119" s="113">
        <f t="shared" ref="R119:S119" si="52">IF($J$6="Yes",R117*0.05,0)</f>
        <v>0</v>
      </c>
      <c r="S119" s="113">
        <f t="shared" si="52"/>
        <v>563.19229000000007</v>
      </c>
      <c r="T119" s="109" t="str">
        <f>IF(R119=0,"","Amendment total must equal zero")</f>
        <v/>
      </c>
      <c r="U119" s="113">
        <f t="shared" ref="U119:V119" si="53">IF($J$6="Yes",U117*0.05,0)</f>
        <v>0</v>
      </c>
      <c r="V119" s="113">
        <f t="shared" si="53"/>
        <v>563.19229000000007</v>
      </c>
      <c r="W119" s="109" t="str">
        <f>IF(U119=0,"","Amendment total must equal zero")</f>
        <v/>
      </c>
      <c r="X119" s="78"/>
      <c r="Y119" s="78"/>
      <c r="Z119" s="78"/>
    </row>
    <row r="120" spans="1:26" ht="15.75" customHeight="1" x14ac:dyDescent="0.35">
      <c r="A120" s="34"/>
      <c r="B120" s="36"/>
      <c r="C120" s="36"/>
      <c r="D120" s="36"/>
      <c r="E120" s="36"/>
      <c r="F120" s="36"/>
      <c r="G120" s="36"/>
      <c r="H120" s="36"/>
      <c r="I120" s="36"/>
      <c r="J120" s="36"/>
      <c r="K120" s="36"/>
      <c r="L120" s="36"/>
      <c r="M120" s="36"/>
      <c r="N120" s="34"/>
      <c r="O120" s="34"/>
      <c r="P120" s="34"/>
      <c r="Q120" s="35"/>
      <c r="R120" s="35"/>
      <c r="S120" s="34"/>
      <c r="T120" s="35"/>
      <c r="U120" s="35"/>
      <c r="V120" s="34"/>
      <c r="W120" s="35"/>
      <c r="X120" s="30"/>
      <c r="Y120" s="30"/>
      <c r="Z120" s="30"/>
    </row>
    <row r="121" spans="1:26" ht="15.75" customHeight="1" x14ac:dyDescent="0.35">
      <c r="A121" s="64"/>
      <c r="B121" s="50"/>
      <c r="C121" s="55"/>
      <c r="D121" s="55"/>
      <c r="E121" s="55"/>
      <c r="F121" s="55"/>
      <c r="G121" s="55"/>
      <c r="H121" s="55"/>
      <c r="I121" s="55"/>
      <c r="J121" s="55"/>
      <c r="K121" s="55"/>
      <c r="L121" s="55"/>
      <c r="M121" s="55"/>
      <c r="N121" s="51"/>
      <c r="O121" s="79"/>
      <c r="P121" s="79"/>
      <c r="Q121" s="79"/>
      <c r="R121" s="79"/>
      <c r="S121" s="79"/>
      <c r="T121" s="79"/>
      <c r="U121" s="79"/>
      <c r="V121" s="79"/>
      <c r="W121" s="79"/>
      <c r="X121" s="30"/>
      <c r="Y121" s="30"/>
      <c r="Z121" s="30"/>
    </row>
    <row r="122" spans="1:26" ht="15.75" customHeight="1" x14ac:dyDescent="0.35">
      <c r="A122" s="245" t="s">
        <v>101</v>
      </c>
      <c r="B122" s="198"/>
      <c r="C122" s="198"/>
      <c r="D122" s="198"/>
      <c r="E122" s="198"/>
      <c r="F122" s="198"/>
      <c r="G122" s="198"/>
      <c r="H122" s="198"/>
      <c r="I122" s="198"/>
      <c r="J122" s="198"/>
      <c r="K122" s="198"/>
      <c r="L122" s="198"/>
      <c r="M122" s="199"/>
      <c r="N122" s="114" t="s">
        <v>64</v>
      </c>
      <c r="O122" s="114" t="s">
        <v>65</v>
      </c>
      <c r="P122" s="114" t="s">
        <v>66</v>
      </c>
      <c r="Q122" s="114" t="s">
        <v>67</v>
      </c>
      <c r="R122" s="114" t="s">
        <v>68</v>
      </c>
      <c r="S122" s="114" t="s">
        <v>66</v>
      </c>
      <c r="T122" s="114" t="s">
        <v>67</v>
      </c>
      <c r="U122" s="114" t="s">
        <v>69</v>
      </c>
      <c r="V122" s="114" t="s">
        <v>66</v>
      </c>
      <c r="W122" s="114" t="s">
        <v>67</v>
      </c>
      <c r="X122" s="30"/>
      <c r="Y122" s="30"/>
      <c r="Z122" s="30"/>
    </row>
    <row r="123" spans="1:26" ht="15.75" customHeight="1" x14ac:dyDescent="0.35">
      <c r="A123" s="44" t="s">
        <v>70</v>
      </c>
      <c r="B123" s="234" t="s">
        <v>71</v>
      </c>
      <c r="C123" s="198"/>
      <c r="D123" s="198"/>
      <c r="E123" s="198"/>
      <c r="F123" s="198"/>
      <c r="G123" s="198"/>
      <c r="H123" s="198"/>
      <c r="I123" s="198"/>
      <c r="J123" s="198"/>
      <c r="K123" s="198"/>
      <c r="L123" s="198"/>
      <c r="M123" s="199"/>
      <c r="N123" s="45" t="s">
        <v>72</v>
      </c>
      <c r="O123" s="45" t="s">
        <v>72</v>
      </c>
      <c r="P123" s="45" t="s">
        <v>72</v>
      </c>
      <c r="Q123" s="45"/>
      <c r="R123" s="45" t="s">
        <v>72</v>
      </c>
      <c r="S123" s="45" t="s">
        <v>72</v>
      </c>
      <c r="T123" s="46"/>
      <c r="U123" s="45" t="s">
        <v>72</v>
      </c>
      <c r="V123" s="45" t="s">
        <v>72</v>
      </c>
      <c r="W123" s="46"/>
      <c r="X123" s="30"/>
      <c r="Y123" s="30"/>
      <c r="Z123" s="30"/>
    </row>
    <row r="124" spans="1:26" ht="15.75" customHeight="1" x14ac:dyDescent="0.35">
      <c r="A124" s="47"/>
      <c r="B124" s="246"/>
      <c r="C124" s="198"/>
      <c r="D124" s="198"/>
      <c r="E124" s="198"/>
      <c r="F124" s="198"/>
      <c r="G124" s="198"/>
      <c r="H124" s="198"/>
      <c r="I124" s="198"/>
      <c r="J124" s="198"/>
      <c r="K124" s="198"/>
      <c r="L124" s="198"/>
      <c r="M124" s="199"/>
      <c r="N124" s="48"/>
      <c r="O124" s="48"/>
      <c r="P124" s="48">
        <f t="shared" ref="P124:P133" si="54">SUM(N124:O124)</f>
        <v>0</v>
      </c>
      <c r="Q124" s="49"/>
      <c r="R124" s="48"/>
      <c r="S124" s="48">
        <f t="shared" ref="S124:S133" si="55">P124+R124</f>
        <v>0</v>
      </c>
      <c r="T124" s="47"/>
      <c r="U124" s="48"/>
      <c r="V124" s="48">
        <f t="shared" ref="V124:V133" si="56">S124+U124</f>
        <v>0</v>
      </c>
      <c r="W124" s="47"/>
      <c r="X124" s="30"/>
      <c r="Y124" s="30"/>
      <c r="Z124" s="30"/>
    </row>
    <row r="125" spans="1:26" ht="15.75" customHeight="1" x14ac:dyDescent="0.35">
      <c r="A125" s="47"/>
      <c r="B125" s="246"/>
      <c r="C125" s="198"/>
      <c r="D125" s="198"/>
      <c r="E125" s="198"/>
      <c r="F125" s="198"/>
      <c r="G125" s="198"/>
      <c r="H125" s="198"/>
      <c r="I125" s="198"/>
      <c r="J125" s="198"/>
      <c r="K125" s="198"/>
      <c r="L125" s="198"/>
      <c r="M125" s="199"/>
      <c r="N125" s="48"/>
      <c r="O125" s="48"/>
      <c r="P125" s="48">
        <f t="shared" si="54"/>
        <v>0</v>
      </c>
      <c r="Q125" s="49"/>
      <c r="R125" s="48"/>
      <c r="S125" s="48">
        <f t="shared" si="55"/>
        <v>0</v>
      </c>
      <c r="T125" s="47"/>
      <c r="U125" s="48"/>
      <c r="V125" s="48">
        <f t="shared" si="56"/>
        <v>0</v>
      </c>
      <c r="W125" s="47"/>
      <c r="X125" s="30"/>
      <c r="Y125" s="30"/>
      <c r="Z125" s="30"/>
    </row>
    <row r="126" spans="1:26" ht="15.75" customHeight="1" x14ac:dyDescent="0.35">
      <c r="A126" s="47"/>
      <c r="B126" s="246"/>
      <c r="C126" s="198"/>
      <c r="D126" s="198"/>
      <c r="E126" s="198"/>
      <c r="F126" s="198"/>
      <c r="G126" s="198"/>
      <c r="H126" s="198"/>
      <c r="I126" s="198"/>
      <c r="J126" s="198"/>
      <c r="K126" s="198"/>
      <c r="L126" s="198"/>
      <c r="M126" s="199"/>
      <c r="N126" s="48"/>
      <c r="O126" s="48"/>
      <c r="P126" s="48">
        <f t="shared" si="54"/>
        <v>0</v>
      </c>
      <c r="Q126" s="49"/>
      <c r="R126" s="48"/>
      <c r="S126" s="48">
        <f t="shared" si="55"/>
        <v>0</v>
      </c>
      <c r="T126" s="47"/>
      <c r="U126" s="48"/>
      <c r="V126" s="48">
        <f t="shared" si="56"/>
        <v>0</v>
      </c>
      <c r="W126" s="47"/>
      <c r="X126" s="30"/>
      <c r="Y126" s="30"/>
      <c r="Z126" s="30"/>
    </row>
    <row r="127" spans="1:26" ht="15.75" customHeight="1" x14ac:dyDescent="0.35">
      <c r="A127" s="47"/>
      <c r="B127" s="246"/>
      <c r="C127" s="198"/>
      <c r="D127" s="198"/>
      <c r="E127" s="198"/>
      <c r="F127" s="198"/>
      <c r="G127" s="198"/>
      <c r="H127" s="198"/>
      <c r="I127" s="198"/>
      <c r="J127" s="198"/>
      <c r="K127" s="198"/>
      <c r="L127" s="198"/>
      <c r="M127" s="199"/>
      <c r="N127" s="48"/>
      <c r="O127" s="48"/>
      <c r="P127" s="48">
        <f t="shared" si="54"/>
        <v>0</v>
      </c>
      <c r="Q127" s="49"/>
      <c r="R127" s="48"/>
      <c r="S127" s="48">
        <f t="shared" si="55"/>
        <v>0</v>
      </c>
      <c r="T127" s="47"/>
      <c r="U127" s="48"/>
      <c r="V127" s="48">
        <f t="shared" si="56"/>
        <v>0</v>
      </c>
      <c r="W127" s="47"/>
      <c r="X127" s="30"/>
      <c r="Y127" s="30"/>
      <c r="Z127" s="30"/>
    </row>
    <row r="128" spans="1:26" ht="15.75" customHeight="1" x14ac:dyDescent="0.35">
      <c r="A128" s="47"/>
      <c r="B128" s="246"/>
      <c r="C128" s="198"/>
      <c r="D128" s="198"/>
      <c r="E128" s="198"/>
      <c r="F128" s="198"/>
      <c r="G128" s="198"/>
      <c r="H128" s="198"/>
      <c r="I128" s="198"/>
      <c r="J128" s="198"/>
      <c r="K128" s="198"/>
      <c r="L128" s="198"/>
      <c r="M128" s="199"/>
      <c r="N128" s="48"/>
      <c r="O128" s="48"/>
      <c r="P128" s="48">
        <f t="shared" si="54"/>
        <v>0</v>
      </c>
      <c r="Q128" s="49"/>
      <c r="R128" s="48"/>
      <c r="S128" s="48">
        <f t="shared" si="55"/>
        <v>0</v>
      </c>
      <c r="T128" s="47"/>
      <c r="U128" s="48"/>
      <c r="V128" s="48">
        <f t="shared" si="56"/>
        <v>0</v>
      </c>
      <c r="W128" s="47"/>
      <c r="X128" s="30"/>
      <c r="Y128" s="30"/>
      <c r="Z128" s="30"/>
    </row>
    <row r="129" spans="1:26" ht="15.75" customHeight="1" x14ac:dyDescent="0.35">
      <c r="A129" s="47"/>
      <c r="B129" s="246"/>
      <c r="C129" s="198"/>
      <c r="D129" s="198"/>
      <c r="E129" s="198"/>
      <c r="F129" s="198"/>
      <c r="G129" s="198"/>
      <c r="H129" s="198"/>
      <c r="I129" s="198"/>
      <c r="J129" s="198"/>
      <c r="K129" s="198"/>
      <c r="L129" s="198"/>
      <c r="M129" s="199"/>
      <c r="N129" s="48"/>
      <c r="O129" s="48"/>
      <c r="P129" s="48">
        <f t="shared" si="54"/>
        <v>0</v>
      </c>
      <c r="Q129" s="49"/>
      <c r="R129" s="48"/>
      <c r="S129" s="48">
        <f t="shared" si="55"/>
        <v>0</v>
      </c>
      <c r="T129" s="47"/>
      <c r="U129" s="48"/>
      <c r="V129" s="48">
        <f t="shared" si="56"/>
        <v>0</v>
      </c>
      <c r="W129" s="47"/>
      <c r="X129" s="30"/>
      <c r="Y129" s="30"/>
      <c r="Z129" s="30"/>
    </row>
    <row r="130" spans="1:26" ht="15.75" customHeight="1" x14ac:dyDescent="0.35">
      <c r="A130" s="47"/>
      <c r="B130" s="246"/>
      <c r="C130" s="198"/>
      <c r="D130" s="198"/>
      <c r="E130" s="198"/>
      <c r="F130" s="198"/>
      <c r="G130" s="198"/>
      <c r="H130" s="198"/>
      <c r="I130" s="198"/>
      <c r="J130" s="198"/>
      <c r="K130" s="198"/>
      <c r="L130" s="198"/>
      <c r="M130" s="199"/>
      <c r="N130" s="48"/>
      <c r="O130" s="48"/>
      <c r="P130" s="48">
        <f t="shared" si="54"/>
        <v>0</v>
      </c>
      <c r="Q130" s="49"/>
      <c r="R130" s="48"/>
      <c r="S130" s="48">
        <f t="shared" si="55"/>
        <v>0</v>
      </c>
      <c r="T130" s="47"/>
      <c r="U130" s="48"/>
      <c r="V130" s="48">
        <f t="shared" si="56"/>
        <v>0</v>
      </c>
      <c r="W130" s="47"/>
      <c r="X130" s="30"/>
      <c r="Y130" s="30"/>
      <c r="Z130" s="30"/>
    </row>
    <row r="131" spans="1:26" ht="15.75" customHeight="1" x14ac:dyDescent="0.35">
      <c r="A131" s="47"/>
      <c r="B131" s="246"/>
      <c r="C131" s="198"/>
      <c r="D131" s="198"/>
      <c r="E131" s="198"/>
      <c r="F131" s="198"/>
      <c r="G131" s="198"/>
      <c r="H131" s="198"/>
      <c r="I131" s="198"/>
      <c r="J131" s="198"/>
      <c r="K131" s="198"/>
      <c r="L131" s="198"/>
      <c r="M131" s="199"/>
      <c r="N131" s="48"/>
      <c r="O131" s="48"/>
      <c r="P131" s="48">
        <f t="shared" si="54"/>
        <v>0</v>
      </c>
      <c r="Q131" s="49"/>
      <c r="R131" s="48"/>
      <c r="S131" s="48">
        <f t="shared" si="55"/>
        <v>0</v>
      </c>
      <c r="T131" s="47"/>
      <c r="U131" s="48"/>
      <c r="V131" s="48">
        <f t="shared" si="56"/>
        <v>0</v>
      </c>
      <c r="W131" s="47"/>
      <c r="X131" s="30"/>
      <c r="Y131" s="30"/>
      <c r="Z131" s="30"/>
    </row>
    <row r="132" spans="1:26" ht="15.75" customHeight="1" x14ac:dyDescent="0.35">
      <c r="A132" s="47"/>
      <c r="B132" s="246"/>
      <c r="C132" s="198"/>
      <c r="D132" s="198"/>
      <c r="E132" s="198"/>
      <c r="F132" s="198"/>
      <c r="G132" s="198"/>
      <c r="H132" s="198"/>
      <c r="I132" s="198"/>
      <c r="J132" s="198"/>
      <c r="K132" s="198"/>
      <c r="L132" s="198"/>
      <c r="M132" s="199"/>
      <c r="N132" s="48"/>
      <c r="O132" s="48"/>
      <c r="P132" s="48">
        <f t="shared" si="54"/>
        <v>0</v>
      </c>
      <c r="Q132" s="49"/>
      <c r="R132" s="48"/>
      <c r="S132" s="48">
        <f t="shared" si="55"/>
        <v>0</v>
      </c>
      <c r="T132" s="47"/>
      <c r="U132" s="48"/>
      <c r="V132" s="48">
        <f t="shared" si="56"/>
        <v>0</v>
      </c>
      <c r="W132" s="47"/>
      <c r="X132" s="30"/>
      <c r="Y132" s="30"/>
      <c r="Z132" s="30"/>
    </row>
    <row r="133" spans="1:26" ht="15.75" customHeight="1" x14ac:dyDescent="0.35">
      <c r="A133" s="47"/>
      <c r="B133" s="246"/>
      <c r="C133" s="198"/>
      <c r="D133" s="198"/>
      <c r="E133" s="198"/>
      <c r="F133" s="198"/>
      <c r="G133" s="198"/>
      <c r="H133" s="198"/>
      <c r="I133" s="198"/>
      <c r="J133" s="198"/>
      <c r="K133" s="198"/>
      <c r="L133" s="198"/>
      <c r="M133" s="199"/>
      <c r="N133" s="48"/>
      <c r="O133" s="48"/>
      <c r="P133" s="48">
        <f t="shared" si="54"/>
        <v>0</v>
      </c>
      <c r="Q133" s="49"/>
      <c r="R133" s="48"/>
      <c r="S133" s="48">
        <f t="shared" si="55"/>
        <v>0</v>
      </c>
      <c r="T133" s="47"/>
      <c r="U133" s="48"/>
      <c r="V133" s="48">
        <f t="shared" si="56"/>
        <v>0</v>
      </c>
      <c r="W133" s="47"/>
      <c r="X133" s="30"/>
      <c r="Y133" s="30"/>
      <c r="Z133" s="30"/>
    </row>
    <row r="134" spans="1:26" ht="15.75" customHeight="1" x14ac:dyDescent="0.35">
      <c r="A134" s="64"/>
      <c r="B134" s="64"/>
      <c r="C134" s="64"/>
      <c r="D134" s="64"/>
      <c r="E134" s="64"/>
      <c r="F134" s="64"/>
      <c r="G134" s="64"/>
      <c r="H134" s="93"/>
      <c r="I134" s="93"/>
      <c r="J134" s="93"/>
      <c r="K134" s="93"/>
      <c r="L134" s="94"/>
      <c r="M134" s="94" t="s">
        <v>102</v>
      </c>
      <c r="N134" s="53">
        <f t="shared" ref="N134:P134" si="57">SUM(N124:N133)</f>
        <v>0</v>
      </c>
      <c r="O134" s="53">
        <f t="shared" si="57"/>
        <v>0</v>
      </c>
      <c r="P134" s="53">
        <f t="shared" si="57"/>
        <v>0</v>
      </c>
      <c r="Q134" s="54"/>
      <c r="R134" s="53">
        <f t="shared" ref="R134:S134" si="58">SUM(R124:R133)</f>
        <v>0</v>
      </c>
      <c r="S134" s="53">
        <f t="shared" si="58"/>
        <v>0</v>
      </c>
      <c r="T134" s="55"/>
      <c r="U134" s="53">
        <f t="shared" ref="U134:V134" si="59">SUM(U124:U133)</f>
        <v>0</v>
      </c>
      <c r="V134" s="53">
        <f t="shared" si="59"/>
        <v>0</v>
      </c>
      <c r="W134" s="79"/>
      <c r="X134" s="30"/>
      <c r="Y134" s="30"/>
      <c r="Z134" s="30"/>
    </row>
    <row r="135" spans="1:26" ht="15.75" customHeight="1" x14ac:dyDescent="0.35">
      <c r="A135" s="34"/>
      <c r="B135" s="38"/>
      <c r="C135" s="38"/>
      <c r="D135" s="38"/>
      <c r="E135" s="38"/>
      <c r="F135" s="38"/>
      <c r="G135" s="38"/>
      <c r="H135" s="38"/>
      <c r="I135" s="38"/>
      <c r="J135" s="38"/>
      <c r="K135" s="38"/>
      <c r="L135" s="38"/>
      <c r="M135" s="38"/>
      <c r="N135" s="34"/>
      <c r="O135" s="34"/>
      <c r="P135" s="34"/>
      <c r="Q135" s="35"/>
      <c r="R135" s="35"/>
      <c r="S135" s="34"/>
      <c r="T135" s="35"/>
      <c r="U135" s="35"/>
      <c r="V135" s="34"/>
      <c r="W135" s="35"/>
      <c r="X135" s="30"/>
      <c r="Y135" s="30"/>
      <c r="Z135" s="30"/>
    </row>
    <row r="136" spans="1:26" ht="25.5" customHeight="1" x14ac:dyDescent="0.35">
      <c r="A136" s="115"/>
      <c r="B136" s="116"/>
      <c r="C136" s="117"/>
      <c r="D136" s="117"/>
      <c r="E136" s="117"/>
      <c r="F136" s="117"/>
      <c r="G136" s="117"/>
      <c r="H136" s="117"/>
      <c r="I136" s="117"/>
      <c r="J136" s="117"/>
      <c r="K136" s="117"/>
      <c r="L136" s="117"/>
      <c r="M136" s="118" t="s">
        <v>103</v>
      </c>
      <c r="N136" s="119">
        <f t="shared" ref="N136:P136" si="60">N117+N119+N134</f>
        <v>11827.038090000002</v>
      </c>
      <c r="O136" s="119">
        <f t="shared" si="60"/>
        <v>0</v>
      </c>
      <c r="P136" s="119">
        <f t="shared" si="60"/>
        <v>11827.038090000002</v>
      </c>
      <c r="Q136" s="109" t="str">
        <f>IF(O136=0,"","Amendment total must equal zero")</f>
        <v/>
      </c>
      <c r="R136" s="119">
        <f t="shared" ref="R136:S136" si="61">R117+R119+R134</f>
        <v>0</v>
      </c>
      <c r="S136" s="119">
        <f t="shared" si="61"/>
        <v>11827.038090000002</v>
      </c>
      <c r="T136" s="109" t="str">
        <f>IF(R136=0,"","Amendment total must equal zero")</f>
        <v/>
      </c>
      <c r="U136" s="119">
        <f t="shared" ref="U136:V136" si="62">U117+U119+U134</f>
        <v>0</v>
      </c>
      <c r="V136" s="119">
        <f t="shared" si="62"/>
        <v>11827.038090000002</v>
      </c>
      <c r="W136" s="109" t="str">
        <f>IF(U136=0,"","Amendment total must equal zero")</f>
        <v/>
      </c>
      <c r="X136" s="78"/>
      <c r="Y136" s="78"/>
      <c r="Z136" s="78"/>
    </row>
    <row r="137" spans="1:26" ht="15.75" customHeight="1" x14ac:dyDescent="0.35">
      <c r="A137" s="30"/>
      <c r="B137" s="120"/>
      <c r="C137" s="120"/>
      <c r="D137" s="120"/>
      <c r="E137" s="120"/>
      <c r="F137" s="120"/>
      <c r="G137" s="120"/>
      <c r="H137" s="120"/>
      <c r="I137" s="120"/>
      <c r="J137" s="120"/>
      <c r="K137" s="120"/>
      <c r="L137" s="120"/>
      <c r="M137" s="120"/>
      <c r="N137" s="120"/>
      <c r="O137" s="120"/>
      <c r="P137" s="120"/>
      <c r="Q137" s="30"/>
      <c r="R137" s="120"/>
      <c r="S137" s="120"/>
      <c r="T137" s="30"/>
      <c r="U137" s="120"/>
      <c r="V137" s="120"/>
      <c r="W137" s="30"/>
      <c r="X137" s="30"/>
      <c r="Y137" s="30"/>
      <c r="Z137" s="30"/>
    </row>
    <row r="138" spans="1:26" ht="15.75" customHeight="1" x14ac:dyDescent="0.35">
      <c r="A138" s="30"/>
      <c r="B138" s="30"/>
      <c r="C138" s="30"/>
      <c r="D138" s="30"/>
      <c r="E138" s="30"/>
      <c r="F138" s="30"/>
      <c r="G138" s="30"/>
      <c r="H138" s="30"/>
      <c r="I138" s="30"/>
      <c r="J138" s="30"/>
      <c r="K138" s="30"/>
      <c r="L138" s="30"/>
      <c r="M138" s="30"/>
      <c r="N138" s="96"/>
      <c r="O138" s="121" t="s">
        <v>65</v>
      </c>
      <c r="P138" s="247" t="s">
        <v>104</v>
      </c>
      <c r="Q138" s="199"/>
      <c r="R138" s="121" t="s">
        <v>68</v>
      </c>
      <c r="S138" s="247" t="s">
        <v>104</v>
      </c>
      <c r="T138" s="199"/>
      <c r="U138" s="121" t="s">
        <v>69</v>
      </c>
      <c r="V138" s="247" t="s">
        <v>104</v>
      </c>
      <c r="W138" s="199"/>
      <c r="X138" s="30"/>
      <c r="Y138" s="30"/>
      <c r="Z138" s="30"/>
    </row>
    <row r="139" spans="1:26" ht="15.75" customHeight="1" x14ac:dyDescent="0.35">
      <c r="A139" s="30"/>
      <c r="B139" s="30"/>
      <c r="C139" s="30"/>
      <c r="D139" s="30"/>
      <c r="E139" s="30"/>
      <c r="F139" s="30"/>
      <c r="G139" s="30"/>
      <c r="H139" s="30"/>
      <c r="I139" s="30"/>
      <c r="J139" s="30"/>
      <c r="K139" s="30"/>
      <c r="L139" s="30"/>
      <c r="M139" s="30"/>
      <c r="N139" s="122" t="s">
        <v>105</v>
      </c>
      <c r="O139" s="123"/>
      <c r="P139" s="248"/>
      <c r="Q139" s="249"/>
      <c r="R139" s="123"/>
      <c r="S139" s="248"/>
      <c r="T139" s="249"/>
      <c r="U139" s="123"/>
      <c r="V139" s="248"/>
      <c r="W139" s="249"/>
      <c r="X139" s="30"/>
      <c r="Y139" s="30"/>
      <c r="Z139" s="30"/>
    </row>
    <row r="140" spans="1:26" ht="15.75" customHeight="1" x14ac:dyDescent="0.35">
      <c r="A140" s="30"/>
      <c r="B140" s="30"/>
      <c r="C140" s="30"/>
      <c r="D140" s="30"/>
      <c r="E140" s="30"/>
      <c r="F140" s="30"/>
      <c r="G140" s="30"/>
      <c r="H140" s="30"/>
      <c r="I140" s="30"/>
      <c r="J140" s="30"/>
      <c r="K140" s="30"/>
      <c r="L140" s="30"/>
      <c r="M140" s="30"/>
      <c r="N140" s="122" t="s">
        <v>106</v>
      </c>
      <c r="O140" s="124"/>
      <c r="P140" s="250"/>
      <c r="Q140" s="251"/>
      <c r="R140" s="124"/>
      <c r="S140" s="250"/>
      <c r="T140" s="251"/>
      <c r="U140" s="124"/>
      <c r="V140" s="250"/>
      <c r="W140" s="251"/>
      <c r="X140" s="30"/>
      <c r="Y140" s="30"/>
      <c r="Z140" s="30"/>
    </row>
    <row r="141" spans="1:26" ht="15.75" customHeight="1" x14ac:dyDescent="0.35">
      <c r="A141" s="30"/>
      <c r="B141" s="30"/>
      <c r="C141" s="30"/>
      <c r="D141" s="30"/>
      <c r="E141" s="30"/>
      <c r="F141" s="30"/>
      <c r="G141" s="30"/>
      <c r="H141" s="30"/>
      <c r="I141" s="30"/>
      <c r="J141" s="30"/>
      <c r="K141" s="30"/>
      <c r="L141" s="30"/>
      <c r="M141" s="30"/>
      <c r="N141" s="122" t="s">
        <v>107</v>
      </c>
      <c r="O141" s="47"/>
      <c r="P141" s="252"/>
      <c r="Q141" s="240"/>
      <c r="R141" s="47"/>
      <c r="S141" s="252"/>
      <c r="T141" s="240"/>
      <c r="U141" s="47"/>
      <c r="V141" s="252"/>
      <c r="W141" s="240"/>
      <c r="X141" s="30"/>
      <c r="Y141" s="30"/>
      <c r="Z141" s="30"/>
    </row>
    <row r="142" spans="1:26" ht="15.75" customHeight="1" x14ac:dyDescent="0.3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x14ac:dyDescent="0.3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x14ac:dyDescent="0.3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x14ac:dyDescent="0.3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x14ac:dyDescent="0.3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x14ac:dyDescent="0.3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x14ac:dyDescent="0.3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x14ac:dyDescent="0.3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x14ac:dyDescent="0.3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x14ac:dyDescent="0.3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x14ac:dyDescent="0.3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x14ac:dyDescent="0.3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x14ac:dyDescent="0.3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x14ac:dyDescent="0.3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x14ac:dyDescent="0.3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x14ac:dyDescent="0.3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x14ac:dyDescent="0.3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x14ac:dyDescent="0.3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x14ac:dyDescent="0.3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x14ac:dyDescent="0.3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x14ac:dyDescent="0.3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x14ac:dyDescent="0.3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x14ac:dyDescent="0.3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x14ac:dyDescent="0.3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x14ac:dyDescent="0.3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x14ac:dyDescent="0.3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x14ac:dyDescent="0.3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x14ac:dyDescent="0.3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x14ac:dyDescent="0.3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x14ac:dyDescent="0.3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x14ac:dyDescent="0.3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x14ac:dyDescent="0.3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x14ac:dyDescent="0.3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x14ac:dyDescent="0.3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x14ac:dyDescent="0.3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x14ac:dyDescent="0.3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x14ac:dyDescent="0.3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x14ac:dyDescent="0.3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x14ac:dyDescent="0.3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x14ac:dyDescent="0.3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x14ac:dyDescent="0.3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x14ac:dyDescent="0.3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x14ac:dyDescent="0.3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x14ac:dyDescent="0.3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x14ac:dyDescent="0.3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x14ac:dyDescent="0.3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x14ac:dyDescent="0.3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x14ac:dyDescent="0.3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x14ac:dyDescent="0.3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x14ac:dyDescent="0.3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x14ac:dyDescent="0.3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x14ac:dyDescent="0.3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x14ac:dyDescent="0.3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x14ac:dyDescent="0.3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x14ac:dyDescent="0.3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x14ac:dyDescent="0.3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x14ac:dyDescent="0.3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x14ac:dyDescent="0.3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x14ac:dyDescent="0.3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x14ac:dyDescent="0.3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x14ac:dyDescent="0.3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x14ac:dyDescent="0.3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x14ac:dyDescent="0.3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x14ac:dyDescent="0.3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x14ac:dyDescent="0.3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x14ac:dyDescent="0.3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x14ac:dyDescent="0.3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x14ac:dyDescent="0.3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x14ac:dyDescent="0.3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x14ac:dyDescent="0.3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x14ac:dyDescent="0.3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x14ac:dyDescent="0.3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x14ac:dyDescent="0.3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x14ac:dyDescent="0.3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x14ac:dyDescent="0.3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x14ac:dyDescent="0.3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x14ac:dyDescent="0.3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x14ac:dyDescent="0.3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x14ac:dyDescent="0.3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x14ac:dyDescent="0.3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5.75" customHeight="1" x14ac:dyDescent="0.3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5.75" customHeight="1" x14ac:dyDescent="0.3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5.75" customHeight="1" x14ac:dyDescent="0.3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5.75" customHeight="1" x14ac:dyDescent="0.3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5.75" customHeight="1" x14ac:dyDescent="0.3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5.75" customHeight="1" x14ac:dyDescent="0.3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5.75" customHeight="1" x14ac:dyDescent="0.3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5.75" customHeight="1" x14ac:dyDescent="0.3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5.75" customHeight="1" x14ac:dyDescent="0.3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5.75" customHeight="1" x14ac:dyDescent="0.3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5.75" customHeight="1" x14ac:dyDescent="0.3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5.75" customHeight="1" x14ac:dyDescent="0.3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5.75" customHeight="1" x14ac:dyDescent="0.3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5.75" customHeight="1" x14ac:dyDescent="0.3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5.75" customHeight="1" x14ac:dyDescent="0.3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x14ac:dyDescent="0.3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x14ac:dyDescent="0.3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x14ac:dyDescent="0.3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x14ac:dyDescent="0.3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x14ac:dyDescent="0.3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x14ac:dyDescent="0.3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x14ac:dyDescent="0.3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x14ac:dyDescent="0.3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x14ac:dyDescent="0.3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x14ac:dyDescent="0.3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x14ac:dyDescent="0.3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x14ac:dyDescent="0.3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x14ac:dyDescent="0.3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x14ac:dyDescent="0.3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x14ac:dyDescent="0.3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x14ac:dyDescent="0.3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x14ac:dyDescent="0.3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x14ac:dyDescent="0.3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x14ac:dyDescent="0.3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x14ac:dyDescent="0.3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x14ac:dyDescent="0.3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x14ac:dyDescent="0.3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x14ac:dyDescent="0.3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x14ac:dyDescent="0.3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x14ac:dyDescent="0.3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x14ac:dyDescent="0.3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x14ac:dyDescent="0.3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x14ac:dyDescent="0.3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x14ac:dyDescent="0.3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x14ac:dyDescent="0.3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3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x14ac:dyDescent="0.3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x14ac:dyDescent="0.3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x14ac:dyDescent="0.3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x14ac:dyDescent="0.3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x14ac:dyDescent="0.3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x14ac:dyDescent="0.3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x14ac:dyDescent="0.3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x14ac:dyDescent="0.3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x14ac:dyDescent="0.3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x14ac:dyDescent="0.3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x14ac:dyDescent="0.3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x14ac:dyDescent="0.3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x14ac:dyDescent="0.3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x14ac:dyDescent="0.3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x14ac:dyDescent="0.3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x14ac:dyDescent="0.3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x14ac:dyDescent="0.3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x14ac:dyDescent="0.3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x14ac:dyDescent="0.3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x14ac:dyDescent="0.3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x14ac:dyDescent="0.3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x14ac:dyDescent="0.3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x14ac:dyDescent="0.3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x14ac:dyDescent="0.3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x14ac:dyDescent="0.3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x14ac:dyDescent="0.3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x14ac:dyDescent="0.3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x14ac:dyDescent="0.3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x14ac:dyDescent="0.3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x14ac:dyDescent="0.3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x14ac:dyDescent="0.3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x14ac:dyDescent="0.3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x14ac:dyDescent="0.3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x14ac:dyDescent="0.3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x14ac:dyDescent="0.3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x14ac:dyDescent="0.3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x14ac:dyDescent="0.3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x14ac:dyDescent="0.3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x14ac:dyDescent="0.3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x14ac:dyDescent="0.3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x14ac:dyDescent="0.3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x14ac:dyDescent="0.3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x14ac:dyDescent="0.3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x14ac:dyDescent="0.3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x14ac:dyDescent="0.3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x14ac:dyDescent="0.3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x14ac:dyDescent="0.3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x14ac:dyDescent="0.3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x14ac:dyDescent="0.3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x14ac:dyDescent="0.3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x14ac:dyDescent="0.3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x14ac:dyDescent="0.3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x14ac:dyDescent="0.3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x14ac:dyDescent="0.3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x14ac:dyDescent="0.3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x14ac:dyDescent="0.3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x14ac:dyDescent="0.3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x14ac:dyDescent="0.3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x14ac:dyDescent="0.3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x14ac:dyDescent="0.3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x14ac:dyDescent="0.3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x14ac:dyDescent="0.3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x14ac:dyDescent="0.3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x14ac:dyDescent="0.3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x14ac:dyDescent="0.3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x14ac:dyDescent="0.3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x14ac:dyDescent="0.3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x14ac:dyDescent="0.3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x14ac:dyDescent="0.3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x14ac:dyDescent="0.3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x14ac:dyDescent="0.3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x14ac:dyDescent="0.3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x14ac:dyDescent="0.3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x14ac:dyDescent="0.3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x14ac:dyDescent="0.3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x14ac:dyDescent="0.3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x14ac:dyDescent="0.3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x14ac:dyDescent="0.3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x14ac:dyDescent="0.3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x14ac:dyDescent="0.3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x14ac:dyDescent="0.3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x14ac:dyDescent="0.3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x14ac:dyDescent="0.3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x14ac:dyDescent="0.3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x14ac:dyDescent="0.3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x14ac:dyDescent="0.3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x14ac:dyDescent="0.3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x14ac:dyDescent="0.3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x14ac:dyDescent="0.3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x14ac:dyDescent="0.3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x14ac:dyDescent="0.3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x14ac:dyDescent="0.3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x14ac:dyDescent="0.3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x14ac:dyDescent="0.3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x14ac:dyDescent="0.3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x14ac:dyDescent="0.3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x14ac:dyDescent="0.3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x14ac:dyDescent="0.3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x14ac:dyDescent="0.3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x14ac:dyDescent="0.3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x14ac:dyDescent="0.3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x14ac:dyDescent="0.3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x14ac:dyDescent="0.3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x14ac:dyDescent="0.3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x14ac:dyDescent="0.3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x14ac:dyDescent="0.3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x14ac:dyDescent="0.3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x14ac:dyDescent="0.3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x14ac:dyDescent="0.3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x14ac:dyDescent="0.3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x14ac:dyDescent="0.3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x14ac:dyDescent="0.3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x14ac:dyDescent="0.3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x14ac:dyDescent="0.3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x14ac:dyDescent="0.3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x14ac:dyDescent="0.3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x14ac:dyDescent="0.3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x14ac:dyDescent="0.3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x14ac:dyDescent="0.3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x14ac:dyDescent="0.3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x14ac:dyDescent="0.3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x14ac:dyDescent="0.3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x14ac:dyDescent="0.3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x14ac:dyDescent="0.3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x14ac:dyDescent="0.3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x14ac:dyDescent="0.3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x14ac:dyDescent="0.3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x14ac:dyDescent="0.3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x14ac:dyDescent="0.3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x14ac:dyDescent="0.3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x14ac:dyDescent="0.3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x14ac:dyDescent="0.3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x14ac:dyDescent="0.3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x14ac:dyDescent="0.3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x14ac:dyDescent="0.3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x14ac:dyDescent="0.3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x14ac:dyDescent="0.3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x14ac:dyDescent="0.3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x14ac:dyDescent="0.3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x14ac:dyDescent="0.3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x14ac:dyDescent="0.3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x14ac:dyDescent="0.3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x14ac:dyDescent="0.3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x14ac:dyDescent="0.3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x14ac:dyDescent="0.3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x14ac:dyDescent="0.3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x14ac:dyDescent="0.3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x14ac:dyDescent="0.3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x14ac:dyDescent="0.3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x14ac:dyDescent="0.3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x14ac:dyDescent="0.3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x14ac:dyDescent="0.3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x14ac:dyDescent="0.3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x14ac:dyDescent="0.3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x14ac:dyDescent="0.3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x14ac:dyDescent="0.3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x14ac:dyDescent="0.3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x14ac:dyDescent="0.3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x14ac:dyDescent="0.3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x14ac:dyDescent="0.3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x14ac:dyDescent="0.3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x14ac:dyDescent="0.3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x14ac:dyDescent="0.3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x14ac:dyDescent="0.3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x14ac:dyDescent="0.3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x14ac:dyDescent="0.3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x14ac:dyDescent="0.3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x14ac:dyDescent="0.3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x14ac:dyDescent="0.3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x14ac:dyDescent="0.3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x14ac:dyDescent="0.3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x14ac:dyDescent="0.3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x14ac:dyDescent="0.3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x14ac:dyDescent="0.3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x14ac:dyDescent="0.3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x14ac:dyDescent="0.3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x14ac:dyDescent="0.3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x14ac:dyDescent="0.3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x14ac:dyDescent="0.3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x14ac:dyDescent="0.3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x14ac:dyDescent="0.3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x14ac:dyDescent="0.3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x14ac:dyDescent="0.3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x14ac:dyDescent="0.3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x14ac:dyDescent="0.3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x14ac:dyDescent="0.3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x14ac:dyDescent="0.3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x14ac:dyDescent="0.3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x14ac:dyDescent="0.3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x14ac:dyDescent="0.3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x14ac:dyDescent="0.3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x14ac:dyDescent="0.3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x14ac:dyDescent="0.3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x14ac:dyDescent="0.3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x14ac:dyDescent="0.3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x14ac:dyDescent="0.3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x14ac:dyDescent="0.3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x14ac:dyDescent="0.3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x14ac:dyDescent="0.3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x14ac:dyDescent="0.3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x14ac:dyDescent="0.3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x14ac:dyDescent="0.3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x14ac:dyDescent="0.3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x14ac:dyDescent="0.3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x14ac:dyDescent="0.3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x14ac:dyDescent="0.3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x14ac:dyDescent="0.3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x14ac:dyDescent="0.3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x14ac:dyDescent="0.3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x14ac:dyDescent="0.3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x14ac:dyDescent="0.3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x14ac:dyDescent="0.3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x14ac:dyDescent="0.3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x14ac:dyDescent="0.3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x14ac:dyDescent="0.3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x14ac:dyDescent="0.3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x14ac:dyDescent="0.3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x14ac:dyDescent="0.3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x14ac:dyDescent="0.3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x14ac:dyDescent="0.3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x14ac:dyDescent="0.3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x14ac:dyDescent="0.3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x14ac:dyDescent="0.3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x14ac:dyDescent="0.3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x14ac:dyDescent="0.3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x14ac:dyDescent="0.3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x14ac:dyDescent="0.3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x14ac:dyDescent="0.3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x14ac:dyDescent="0.3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x14ac:dyDescent="0.3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x14ac:dyDescent="0.3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x14ac:dyDescent="0.3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x14ac:dyDescent="0.3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x14ac:dyDescent="0.3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x14ac:dyDescent="0.3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x14ac:dyDescent="0.3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x14ac:dyDescent="0.3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x14ac:dyDescent="0.3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x14ac:dyDescent="0.3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x14ac:dyDescent="0.3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x14ac:dyDescent="0.3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x14ac:dyDescent="0.3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x14ac:dyDescent="0.3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x14ac:dyDescent="0.3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x14ac:dyDescent="0.3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x14ac:dyDescent="0.3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x14ac:dyDescent="0.3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x14ac:dyDescent="0.3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x14ac:dyDescent="0.3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x14ac:dyDescent="0.3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x14ac:dyDescent="0.3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x14ac:dyDescent="0.3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x14ac:dyDescent="0.3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x14ac:dyDescent="0.3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x14ac:dyDescent="0.3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x14ac:dyDescent="0.3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x14ac:dyDescent="0.3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x14ac:dyDescent="0.3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x14ac:dyDescent="0.3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x14ac:dyDescent="0.3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x14ac:dyDescent="0.3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x14ac:dyDescent="0.3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x14ac:dyDescent="0.3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x14ac:dyDescent="0.3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x14ac:dyDescent="0.3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x14ac:dyDescent="0.3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x14ac:dyDescent="0.3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x14ac:dyDescent="0.3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x14ac:dyDescent="0.3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x14ac:dyDescent="0.3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x14ac:dyDescent="0.3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x14ac:dyDescent="0.3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x14ac:dyDescent="0.3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x14ac:dyDescent="0.3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x14ac:dyDescent="0.3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x14ac:dyDescent="0.3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x14ac:dyDescent="0.3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x14ac:dyDescent="0.3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x14ac:dyDescent="0.3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x14ac:dyDescent="0.3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x14ac:dyDescent="0.3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x14ac:dyDescent="0.3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x14ac:dyDescent="0.3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x14ac:dyDescent="0.3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x14ac:dyDescent="0.3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x14ac:dyDescent="0.3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x14ac:dyDescent="0.3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x14ac:dyDescent="0.3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x14ac:dyDescent="0.3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x14ac:dyDescent="0.3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x14ac:dyDescent="0.3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x14ac:dyDescent="0.3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x14ac:dyDescent="0.3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x14ac:dyDescent="0.3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x14ac:dyDescent="0.3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x14ac:dyDescent="0.3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x14ac:dyDescent="0.3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x14ac:dyDescent="0.3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x14ac:dyDescent="0.3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x14ac:dyDescent="0.3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x14ac:dyDescent="0.3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x14ac:dyDescent="0.3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x14ac:dyDescent="0.3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x14ac:dyDescent="0.3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x14ac:dyDescent="0.3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x14ac:dyDescent="0.3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x14ac:dyDescent="0.3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x14ac:dyDescent="0.3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x14ac:dyDescent="0.3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x14ac:dyDescent="0.3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x14ac:dyDescent="0.3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x14ac:dyDescent="0.3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x14ac:dyDescent="0.3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x14ac:dyDescent="0.3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x14ac:dyDescent="0.3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x14ac:dyDescent="0.3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x14ac:dyDescent="0.3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x14ac:dyDescent="0.3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x14ac:dyDescent="0.3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x14ac:dyDescent="0.3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x14ac:dyDescent="0.3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x14ac:dyDescent="0.3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x14ac:dyDescent="0.3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x14ac:dyDescent="0.3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x14ac:dyDescent="0.3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x14ac:dyDescent="0.3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x14ac:dyDescent="0.3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x14ac:dyDescent="0.3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x14ac:dyDescent="0.3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x14ac:dyDescent="0.3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x14ac:dyDescent="0.3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x14ac:dyDescent="0.3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x14ac:dyDescent="0.3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x14ac:dyDescent="0.3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x14ac:dyDescent="0.3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x14ac:dyDescent="0.3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x14ac:dyDescent="0.3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x14ac:dyDescent="0.3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x14ac:dyDescent="0.3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x14ac:dyDescent="0.3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x14ac:dyDescent="0.3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x14ac:dyDescent="0.3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x14ac:dyDescent="0.3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x14ac:dyDescent="0.3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x14ac:dyDescent="0.3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x14ac:dyDescent="0.3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x14ac:dyDescent="0.3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x14ac:dyDescent="0.3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x14ac:dyDescent="0.3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x14ac:dyDescent="0.3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x14ac:dyDescent="0.3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x14ac:dyDescent="0.3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x14ac:dyDescent="0.3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x14ac:dyDescent="0.3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x14ac:dyDescent="0.3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x14ac:dyDescent="0.3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x14ac:dyDescent="0.3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x14ac:dyDescent="0.3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x14ac:dyDescent="0.3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x14ac:dyDescent="0.3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x14ac:dyDescent="0.3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x14ac:dyDescent="0.3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x14ac:dyDescent="0.3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x14ac:dyDescent="0.3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x14ac:dyDescent="0.3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x14ac:dyDescent="0.3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x14ac:dyDescent="0.3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x14ac:dyDescent="0.3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x14ac:dyDescent="0.3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x14ac:dyDescent="0.3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x14ac:dyDescent="0.3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x14ac:dyDescent="0.3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x14ac:dyDescent="0.3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x14ac:dyDescent="0.3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x14ac:dyDescent="0.3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x14ac:dyDescent="0.3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x14ac:dyDescent="0.3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x14ac:dyDescent="0.3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x14ac:dyDescent="0.3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x14ac:dyDescent="0.3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x14ac:dyDescent="0.3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x14ac:dyDescent="0.3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x14ac:dyDescent="0.3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x14ac:dyDescent="0.3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x14ac:dyDescent="0.3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x14ac:dyDescent="0.3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x14ac:dyDescent="0.3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x14ac:dyDescent="0.3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x14ac:dyDescent="0.3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x14ac:dyDescent="0.3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x14ac:dyDescent="0.3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x14ac:dyDescent="0.3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x14ac:dyDescent="0.3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x14ac:dyDescent="0.3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x14ac:dyDescent="0.3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x14ac:dyDescent="0.3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x14ac:dyDescent="0.3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x14ac:dyDescent="0.3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x14ac:dyDescent="0.3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x14ac:dyDescent="0.3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x14ac:dyDescent="0.3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x14ac:dyDescent="0.3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x14ac:dyDescent="0.3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x14ac:dyDescent="0.3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x14ac:dyDescent="0.3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x14ac:dyDescent="0.3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x14ac:dyDescent="0.3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x14ac:dyDescent="0.3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x14ac:dyDescent="0.3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x14ac:dyDescent="0.3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x14ac:dyDescent="0.3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x14ac:dyDescent="0.3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x14ac:dyDescent="0.3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x14ac:dyDescent="0.3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x14ac:dyDescent="0.3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x14ac:dyDescent="0.3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x14ac:dyDescent="0.3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x14ac:dyDescent="0.3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x14ac:dyDescent="0.3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x14ac:dyDescent="0.3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x14ac:dyDescent="0.3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x14ac:dyDescent="0.3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x14ac:dyDescent="0.3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x14ac:dyDescent="0.3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x14ac:dyDescent="0.3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x14ac:dyDescent="0.3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x14ac:dyDescent="0.3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x14ac:dyDescent="0.3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x14ac:dyDescent="0.3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x14ac:dyDescent="0.3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x14ac:dyDescent="0.3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x14ac:dyDescent="0.3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x14ac:dyDescent="0.3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x14ac:dyDescent="0.3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x14ac:dyDescent="0.3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x14ac:dyDescent="0.3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x14ac:dyDescent="0.3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x14ac:dyDescent="0.3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x14ac:dyDescent="0.3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x14ac:dyDescent="0.3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x14ac:dyDescent="0.3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x14ac:dyDescent="0.3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x14ac:dyDescent="0.3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x14ac:dyDescent="0.3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x14ac:dyDescent="0.3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x14ac:dyDescent="0.3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x14ac:dyDescent="0.3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x14ac:dyDescent="0.3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x14ac:dyDescent="0.3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x14ac:dyDescent="0.3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x14ac:dyDescent="0.3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x14ac:dyDescent="0.3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x14ac:dyDescent="0.3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x14ac:dyDescent="0.3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x14ac:dyDescent="0.3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x14ac:dyDescent="0.3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x14ac:dyDescent="0.3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x14ac:dyDescent="0.3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x14ac:dyDescent="0.3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x14ac:dyDescent="0.3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x14ac:dyDescent="0.3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x14ac:dyDescent="0.3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x14ac:dyDescent="0.3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x14ac:dyDescent="0.3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x14ac:dyDescent="0.3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x14ac:dyDescent="0.3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x14ac:dyDescent="0.3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x14ac:dyDescent="0.3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x14ac:dyDescent="0.3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x14ac:dyDescent="0.3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x14ac:dyDescent="0.3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x14ac:dyDescent="0.3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x14ac:dyDescent="0.3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x14ac:dyDescent="0.3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x14ac:dyDescent="0.3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x14ac:dyDescent="0.3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x14ac:dyDescent="0.3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x14ac:dyDescent="0.3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x14ac:dyDescent="0.3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x14ac:dyDescent="0.3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x14ac:dyDescent="0.3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x14ac:dyDescent="0.3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x14ac:dyDescent="0.3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x14ac:dyDescent="0.3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x14ac:dyDescent="0.3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x14ac:dyDescent="0.3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x14ac:dyDescent="0.3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x14ac:dyDescent="0.3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x14ac:dyDescent="0.3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x14ac:dyDescent="0.3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x14ac:dyDescent="0.3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x14ac:dyDescent="0.3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x14ac:dyDescent="0.3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x14ac:dyDescent="0.3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x14ac:dyDescent="0.3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x14ac:dyDescent="0.3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x14ac:dyDescent="0.3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x14ac:dyDescent="0.3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x14ac:dyDescent="0.3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x14ac:dyDescent="0.3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x14ac:dyDescent="0.3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x14ac:dyDescent="0.3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x14ac:dyDescent="0.3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x14ac:dyDescent="0.3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x14ac:dyDescent="0.3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x14ac:dyDescent="0.3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x14ac:dyDescent="0.3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x14ac:dyDescent="0.3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x14ac:dyDescent="0.3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x14ac:dyDescent="0.3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x14ac:dyDescent="0.3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x14ac:dyDescent="0.3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x14ac:dyDescent="0.3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x14ac:dyDescent="0.3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x14ac:dyDescent="0.3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x14ac:dyDescent="0.3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x14ac:dyDescent="0.3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x14ac:dyDescent="0.3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x14ac:dyDescent="0.3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x14ac:dyDescent="0.3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x14ac:dyDescent="0.3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x14ac:dyDescent="0.3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x14ac:dyDescent="0.3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x14ac:dyDescent="0.3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x14ac:dyDescent="0.3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x14ac:dyDescent="0.3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x14ac:dyDescent="0.3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x14ac:dyDescent="0.3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x14ac:dyDescent="0.3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x14ac:dyDescent="0.3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x14ac:dyDescent="0.3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x14ac:dyDescent="0.3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x14ac:dyDescent="0.3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x14ac:dyDescent="0.3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x14ac:dyDescent="0.3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x14ac:dyDescent="0.3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x14ac:dyDescent="0.3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x14ac:dyDescent="0.3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x14ac:dyDescent="0.3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x14ac:dyDescent="0.3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x14ac:dyDescent="0.3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x14ac:dyDescent="0.3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x14ac:dyDescent="0.3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x14ac:dyDescent="0.3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x14ac:dyDescent="0.3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x14ac:dyDescent="0.3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x14ac:dyDescent="0.3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x14ac:dyDescent="0.3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x14ac:dyDescent="0.3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x14ac:dyDescent="0.3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x14ac:dyDescent="0.3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x14ac:dyDescent="0.3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x14ac:dyDescent="0.3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x14ac:dyDescent="0.3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x14ac:dyDescent="0.3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x14ac:dyDescent="0.3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x14ac:dyDescent="0.3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x14ac:dyDescent="0.3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x14ac:dyDescent="0.3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x14ac:dyDescent="0.3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x14ac:dyDescent="0.3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x14ac:dyDescent="0.3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x14ac:dyDescent="0.3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x14ac:dyDescent="0.3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x14ac:dyDescent="0.3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x14ac:dyDescent="0.3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x14ac:dyDescent="0.3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x14ac:dyDescent="0.3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x14ac:dyDescent="0.3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x14ac:dyDescent="0.3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x14ac:dyDescent="0.3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x14ac:dyDescent="0.3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x14ac:dyDescent="0.3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x14ac:dyDescent="0.3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x14ac:dyDescent="0.3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x14ac:dyDescent="0.3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x14ac:dyDescent="0.3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x14ac:dyDescent="0.3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x14ac:dyDescent="0.3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x14ac:dyDescent="0.3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x14ac:dyDescent="0.3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x14ac:dyDescent="0.3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x14ac:dyDescent="0.3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x14ac:dyDescent="0.3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x14ac:dyDescent="0.3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x14ac:dyDescent="0.3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x14ac:dyDescent="0.3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x14ac:dyDescent="0.3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x14ac:dyDescent="0.3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x14ac:dyDescent="0.3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x14ac:dyDescent="0.3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x14ac:dyDescent="0.3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x14ac:dyDescent="0.3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x14ac:dyDescent="0.3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x14ac:dyDescent="0.3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x14ac:dyDescent="0.3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x14ac:dyDescent="0.3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x14ac:dyDescent="0.3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x14ac:dyDescent="0.3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x14ac:dyDescent="0.3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x14ac:dyDescent="0.3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x14ac:dyDescent="0.3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x14ac:dyDescent="0.3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x14ac:dyDescent="0.3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x14ac:dyDescent="0.3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x14ac:dyDescent="0.3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x14ac:dyDescent="0.3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x14ac:dyDescent="0.3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x14ac:dyDescent="0.3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x14ac:dyDescent="0.3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x14ac:dyDescent="0.3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x14ac:dyDescent="0.3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x14ac:dyDescent="0.3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x14ac:dyDescent="0.3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x14ac:dyDescent="0.3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x14ac:dyDescent="0.3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x14ac:dyDescent="0.3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x14ac:dyDescent="0.3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x14ac:dyDescent="0.3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x14ac:dyDescent="0.3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x14ac:dyDescent="0.3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x14ac:dyDescent="0.3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x14ac:dyDescent="0.3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x14ac:dyDescent="0.3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x14ac:dyDescent="0.3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x14ac:dyDescent="0.3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x14ac:dyDescent="0.3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x14ac:dyDescent="0.3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x14ac:dyDescent="0.3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x14ac:dyDescent="0.3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x14ac:dyDescent="0.3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x14ac:dyDescent="0.3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x14ac:dyDescent="0.3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x14ac:dyDescent="0.3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x14ac:dyDescent="0.3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x14ac:dyDescent="0.3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x14ac:dyDescent="0.3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x14ac:dyDescent="0.3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x14ac:dyDescent="0.3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x14ac:dyDescent="0.3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x14ac:dyDescent="0.3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x14ac:dyDescent="0.3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x14ac:dyDescent="0.3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x14ac:dyDescent="0.3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x14ac:dyDescent="0.3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x14ac:dyDescent="0.3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x14ac:dyDescent="0.3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x14ac:dyDescent="0.3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x14ac:dyDescent="0.3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x14ac:dyDescent="0.3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x14ac:dyDescent="0.3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x14ac:dyDescent="0.3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x14ac:dyDescent="0.3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x14ac:dyDescent="0.3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x14ac:dyDescent="0.3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x14ac:dyDescent="0.3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x14ac:dyDescent="0.3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x14ac:dyDescent="0.3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x14ac:dyDescent="0.3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x14ac:dyDescent="0.3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x14ac:dyDescent="0.3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x14ac:dyDescent="0.3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x14ac:dyDescent="0.3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x14ac:dyDescent="0.3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x14ac:dyDescent="0.3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x14ac:dyDescent="0.3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x14ac:dyDescent="0.3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x14ac:dyDescent="0.3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x14ac:dyDescent="0.3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x14ac:dyDescent="0.3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x14ac:dyDescent="0.3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x14ac:dyDescent="0.3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x14ac:dyDescent="0.3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x14ac:dyDescent="0.3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x14ac:dyDescent="0.3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x14ac:dyDescent="0.3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x14ac:dyDescent="0.3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x14ac:dyDescent="0.3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x14ac:dyDescent="0.3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x14ac:dyDescent="0.3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x14ac:dyDescent="0.3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x14ac:dyDescent="0.3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x14ac:dyDescent="0.3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x14ac:dyDescent="0.3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x14ac:dyDescent="0.3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x14ac:dyDescent="0.3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x14ac:dyDescent="0.3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x14ac:dyDescent="0.3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x14ac:dyDescent="0.3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x14ac:dyDescent="0.3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x14ac:dyDescent="0.3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x14ac:dyDescent="0.3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x14ac:dyDescent="0.3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x14ac:dyDescent="0.3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x14ac:dyDescent="0.3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x14ac:dyDescent="0.3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x14ac:dyDescent="0.3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x14ac:dyDescent="0.3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x14ac:dyDescent="0.3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x14ac:dyDescent="0.3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x14ac:dyDescent="0.3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x14ac:dyDescent="0.3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x14ac:dyDescent="0.3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x14ac:dyDescent="0.3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x14ac:dyDescent="0.3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x14ac:dyDescent="0.3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x14ac:dyDescent="0.3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x14ac:dyDescent="0.3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x14ac:dyDescent="0.3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x14ac:dyDescent="0.3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x14ac:dyDescent="0.3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x14ac:dyDescent="0.3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x14ac:dyDescent="0.3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x14ac:dyDescent="0.3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x14ac:dyDescent="0.3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x14ac:dyDescent="0.3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x14ac:dyDescent="0.3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x14ac:dyDescent="0.3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x14ac:dyDescent="0.3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x14ac:dyDescent="0.3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x14ac:dyDescent="0.3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x14ac:dyDescent="0.3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x14ac:dyDescent="0.3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x14ac:dyDescent="0.3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x14ac:dyDescent="0.3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x14ac:dyDescent="0.3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x14ac:dyDescent="0.3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x14ac:dyDescent="0.3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x14ac:dyDescent="0.3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x14ac:dyDescent="0.3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sheetData>
  <mergeCells count="106">
    <mergeCell ref="B64:M64"/>
    <mergeCell ref="B65:M65"/>
    <mergeCell ref="B66:M66"/>
    <mergeCell ref="B67:M67"/>
    <mergeCell ref="B51:M51"/>
    <mergeCell ref="B52:M52"/>
    <mergeCell ref="B53:M53"/>
    <mergeCell ref="B54:M54"/>
    <mergeCell ref="A59:W59"/>
    <mergeCell ref="A60:M60"/>
    <mergeCell ref="B61:M61"/>
    <mergeCell ref="B62:M62"/>
    <mergeCell ref="B63:M63"/>
    <mergeCell ref="B40:M40"/>
    <mergeCell ref="A43:M43"/>
    <mergeCell ref="B44:M44"/>
    <mergeCell ref="B45:M45"/>
    <mergeCell ref="B46:M46"/>
    <mergeCell ref="B47:M47"/>
    <mergeCell ref="B48:M48"/>
    <mergeCell ref="B49:M49"/>
    <mergeCell ref="B50:M50"/>
    <mergeCell ref="B31:M31"/>
    <mergeCell ref="B32:M32"/>
    <mergeCell ref="B33:M33"/>
    <mergeCell ref="B34:M34"/>
    <mergeCell ref="B35:M35"/>
    <mergeCell ref="B36:M36"/>
    <mergeCell ref="B37:M37"/>
    <mergeCell ref="B38:M38"/>
    <mergeCell ref="B39:M39"/>
    <mergeCell ref="B20:M20"/>
    <mergeCell ref="B21:M21"/>
    <mergeCell ref="B22:M22"/>
    <mergeCell ref="B23:M23"/>
    <mergeCell ref="B24:M24"/>
    <mergeCell ref="B25:M25"/>
    <mergeCell ref="B26:M26"/>
    <mergeCell ref="A29:M29"/>
    <mergeCell ref="B30:M30"/>
    <mergeCell ref="D1:F1"/>
    <mergeCell ref="A3:N3"/>
    <mergeCell ref="A6:I6"/>
    <mergeCell ref="A8:K8"/>
    <mergeCell ref="A11:N14"/>
    <mergeCell ref="A16:W16"/>
    <mergeCell ref="A17:M17"/>
    <mergeCell ref="B18:M18"/>
    <mergeCell ref="B19:M19"/>
    <mergeCell ref="S138:T138"/>
    <mergeCell ref="V138:W138"/>
    <mergeCell ref="P139:Q141"/>
    <mergeCell ref="S139:T141"/>
    <mergeCell ref="V139:W141"/>
    <mergeCell ref="B125:M125"/>
    <mergeCell ref="B126:M126"/>
    <mergeCell ref="B127:M127"/>
    <mergeCell ref="B128:M128"/>
    <mergeCell ref="B129:M129"/>
    <mergeCell ref="B130:M130"/>
    <mergeCell ref="B131:M131"/>
    <mergeCell ref="B110:M110"/>
    <mergeCell ref="B111:M111"/>
    <mergeCell ref="B112:M112"/>
    <mergeCell ref="A122:M122"/>
    <mergeCell ref="B123:M123"/>
    <mergeCell ref="B124:M124"/>
    <mergeCell ref="B132:M132"/>
    <mergeCell ref="B133:M133"/>
    <mergeCell ref="P138:Q138"/>
    <mergeCell ref="B99:M99"/>
    <mergeCell ref="A102:M102"/>
    <mergeCell ref="B103:M103"/>
    <mergeCell ref="B104:M104"/>
    <mergeCell ref="B105:M105"/>
    <mergeCell ref="B106:M106"/>
    <mergeCell ref="B107:M107"/>
    <mergeCell ref="B108:M108"/>
    <mergeCell ref="B109:M109"/>
    <mergeCell ref="B90:M90"/>
    <mergeCell ref="B91:M91"/>
    <mergeCell ref="B92:M92"/>
    <mergeCell ref="B93:M93"/>
    <mergeCell ref="B94:M94"/>
    <mergeCell ref="B95:M95"/>
    <mergeCell ref="B96:M96"/>
    <mergeCell ref="B97:M97"/>
    <mergeCell ref="B98:M98"/>
    <mergeCell ref="B79:M79"/>
    <mergeCell ref="B80:M80"/>
    <mergeCell ref="B81:M81"/>
    <mergeCell ref="B82:M82"/>
    <mergeCell ref="B83:M83"/>
    <mergeCell ref="B84:M84"/>
    <mergeCell ref="B85:M85"/>
    <mergeCell ref="B88:M88"/>
    <mergeCell ref="B89:M89"/>
    <mergeCell ref="B68:M68"/>
    <mergeCell ref="B69:M69"/>
    <mergeCell ref="B70:M70"/>
    <mergeCell ref="B71:M71"/>
    <mergeCell ref="A74:M74"/>
    <mergeCell ref="B75:M75"/>
    <mergeCell ref="B76:M76"/>
    <mergeCell ref="B77:M77"/>
    <mergeCell ref="B78:M78"/>
  </mergeCells>
  <conditionalFormatting sqref="O136">
    <cfRule type="cellIs" dxfId="13" priority="1" operator="notEqual">
      <formula>0</formula>
    </cfRule>
  </conditionalFormatting>
  <conditionalFormatting sqref="O120:P120">
    <cfRule type="cellIs" dxfId="12" priority="2" operator="notEqual">
      <formula>0</formula>
    </cfRule>
  </conditionalFormatting>
  <conditionalFormatting sqref="Q136">
    <cfRule type="expression" dxfId="11" priority="3">
      <formula>O136&lt;&gt;0</formula>
    </cfRule>
  </conditionalFormatting>
  <conditionalFormatting sqref="R136">
    <cfRule type="cellIs" dxfId="10" priority="4" operator="notEqual">
      <formula>0</formula>
    </cfRule>
  </conditionalFormatting>
  <conditionalFormatting sqref="R120:S120">
    <cfRule type="cellIs" dxfId="9" priority="5" operator="notEqual">
      <formula>0</formula>
    </cfRule>
  </conditionalFormatting>
  <conditionalFormatting sqref="T136">
    <cfRule type="expression" dxfId="8" priority="6">
      <formula>R136&lt;&gt;0</formula>
    </cfRule>
  </conditionalFormatting>
  <conditionalFormatting sqref="U136">
    <cfRule type="cellIs" dxfId="7" priority="7" operator="notEqual">
      <formula>0</formula>
    </cfRule>
  </conditionalFormatting>
  <conditionalFormatting sqref="U120:V120">
    <cfRule type="cellIs" dxfId="6" priority="8" operator="notEqual">
      <formula>0</formula>
    </cfRule>
  </conditionalFormatting>
  <conditionalFormatting sqref="W136">
    <cfRule type="expression" dxfId="5" priority="9">
      <formula>U136&lt;&gt;0</formula>
    </cfRule>
  </conditionalFormatting>
  <pageMargins left="0.5" right="0.5" top="0.5" bottom="0.5" header="0" footer="0"/>
  <pageSetup paperSize="5" fitToHeight="0"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List!$B$1:$B$3</xm:f>
          </x14:formula1>
          <xm:sqref>J6</xm:sqref>
        </x14:dataValidation>
        <x14:dataValidation type="list" allowBlank="1" showErrorMessage="1" xr:uid="{00000000-0002-0000-0200-000001000000}">
          <x14:formula1>
            <xm:f>List!$R$4:$R$6</xm:f>
          </x14:formula1>
          <xm:sqref>O141 R141 U141</xm:sqref>
        </x14:dataValidation>
        <x14:dataValidation type="list" allowBlank="1" showErrorMessage="1" xr:uid="{00000000-0002-0000-0200-000002000000}">
          <x14:formula1>
            <xm:f>List!$B$2:$B$3</xm:f>
          </x14:formula1>
          <xm:sqref>O139 R139 U139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heetViews>
  <sheetFormatPr defaultColWidth="14.453125" defaultRowHeight="15" customHeight="1" x14ac:dyDescent="0.35"/>
  <cols>
    <col min="1" max="1" width="3" customWidth="1"/>
    <col min="2" max="2" width="33.26953125" customWidth="1"/>
    <col min="3" max="3" width="12.54296875" customWidth="1"/>
    <col min="4" max="4" width="5.26953125" customWidth="1"/>
    <col min="5" max="5" width="3" customWidth="1"/>
    <col min="6" max="6" width="33.26953125" customWidth="1"/>
    <col min="7" max="7" width="11.54296875" customWidth="1"/>
    <col min="8" max="8" width="5.26953125" customWidth="1"/>
    <col min="9" max="9" width="3" customWidth="1"/>
    <col min="10" max="10" width="33.26953125" customWidth="1"/>
    <col min="11" max="11" width="11.54296875" customWidth="1"/>
    <col min="12" max="12" width="5.26953125" customWidth="1"/>
    <col min="13" max="13" width="3" customWidth="1"/>
    <col min="14" max="14" width="33.26953125" customWidth="1"/>
    <col min="15" max="15" width="11.54296875" customWidth="1"/>
    <col min="16" max="26" width="8.7265625" customWidth="1"/>
  </cols>
  <sheetData>
    <row r="1" spans="1:26" ht="18.5" x14ac:dyDescent="0.45">
      <c r="A1" s="267" t="s">
        <v>108</v>
      </c>
      <c r="B1" s="183"/>
      <c r="C1" s="183"/>
      <c r="E1" s="267" t="s">
        <v>65</v>
      </c>
      <c r="F1" s="183"/>
      <c r="G1" s="183"/>
      <c r="I1" s="267" t="s">
        <v>68</v>
      </c>
      <c r="J1" s="183"/>
      <c r="K1" s="183"/>
      <c r="M1" s="267" t="s">
        <v>69</v>
      </c>
      <c r="N1" s="183"/>
      <c r="O1" s="183"/>
    </row>
    <row r="2" spans="1:26" ht="14.5" x14ac:dyDescent="0.35">
      <c r="A2" s="268" t="s">
        <v>109</v>
      </c>
      <c r="B2" s="196"/>
      <c r="C2" s="125" t="s">
        <v>72</v>
      </c>
      <c r="E2" s="268" t="s">
        <v>109</v>
      </c>
      <c r="F2" s="196"/>
      <c r="G2" s="125" t="s">
        <v>72</v>
      </c>
      <c r="I2" s="268" t="s">
        <v>109</v>
      </c>
      <c r="J2" s="196"/>
      <c r="K2" s="125" t="s">
        <v>72</v>
      </c>
      <c r="M2" s="268" t="s">
        <v>109</v>
      </c>
      <c r="N2" s="196"/>
      <c r="O2" s="125" t="s">
        <v>72</v>
      </c>
    </row>
    <row r="3" spans="1:26" ht="14.5" x14ac:dyDescent="0.35">
      <c r="A3" s="269" t="s">
        <v>110</v>
      </c>
      <c r="B3" s="249"/>
      <c r="C3" s="126"/>
      <c r="E3" s="269" t="s">
        <v>111</v>
      </c>
      <c r="F3" s="249"/>
      <c r="G3" s="126"/>
      <c r="I3" s="269" t="s">
        <v>111</v>
      </c>
      <c r="J3" s="249"/>
      <c r="K3" s="126"/>
      <c r="M3" s="269" t="s">
        <v>111</v>
      </c>
      <c r="N3" s="249"/>
      <c r="O3" s="126"/>
    </row>
    <row r="4" spans="1:26" ht="14.5" x14ac:dyDescent="0.35">
      <c r="A4" s="127" t="s">
        <v>112</v>
      </c>
      <c r="B4" s="128" t="s">
        <v>63</v>
      </c>
      <c r="C4" s="126">
        <f>'Budget Details &amp; Amendments'!N27</f>
        <v>0</v>
      </c>
      <c r="E4" s="127" t="s">
        <v>112</v>
      </c>
      <c r="F4" s="128" t="s">
        <v>63</v>
      </c>
      <c r="G4" s="126">
        <f>'Budget Details &amp; Amendments'!P27</f>
        <v>0</v>
      </c>
      <c r="I4" s="127" t="s">
        <v>112</v>
      </c>
      <c r="J4" s="128" t="s">
        <v>63</v>
      </c>
      <c r="K4" s="126">
        <f>'Budget Details &amp; Amendments'!S27</f>
        <v>0</v>
      </c>
      <c r="M4" s="127" t="s">
        <v>112</v>
      </c>
      <c r="N4" s="128" t="s">
        <v>63</v>
      </c>
      <c r="O4" s="126">
        <f>'Budget Details &amp; Amendments'!V27</f>
        <v>0</v>
      </c>
    </row>
    <row r="5" spans="1:26" ht="14.5" x14ac:dyDescent="0.35">
      <c r="A5" s="127" t="s">
        <v>113</v>
      </c>
      <c r="B5" s="128" t="s">
        <v>74</v>
      </c>
      <c r="C5" s="126">
        <f>'Budget Details &amp; Amendments'!N41</f>
        <v>1008.78</v>
      </c>
      <c r="E5" s="127" t="s">
        <v>113</v>
      </c>
      <c r="F5" s="128" t="s">
        <v>74</v>
      </c>
      <c r="G5" s="126">
        <f>'Budget Details &amp; Amendments'!P41</f>
        <v>1008.78</v>
      </c>
      <c r="I5" s="127" t="s">
        <v>113</v>
      </c>
      <c r="J5" s="128" t="s">
        <v>74</v>
      </c>
      <c r="K5" s="126">
        <f>'Budget Details &amp; Amendments'!S41</f>
        <v>1008.78</v>
      </c>
      <c r="M5" s="127" t="s">
        <v>113</v>
      </c>
      <c r="N5" s="128" t="s">
        <v>74</v>
      </c>
      <c r="O5" s="126">
        <f>'Budget Details &amp; Amendments'!V41</f>
        <v>1008.78</v>
      </c>
    </row>
    <row r="6" spans="1:26" ht="14.5" x14ac:dyDescent="0.35">
      <c r="A6" s="127" t="s">
        <v>114</v>
      </c>
      <c r="B6" s="128" t="s">
        <v>115</v>
      </c>
      <c r="C6" s="126">
        <f>'Budget Details &amp; Amendments'!N55</f>
        <v>110.9658</v>
      </c>
      <c r="E6" s="127" t="s">
        <v>114</v>
      </c>
      <c r="F6" s="128" t="s">
        <v>115</v>
      </c>
      <c r="G6" s="126">
        <f>'Budget Details &amp; Amendments'!P55</f>
        <v>110.9658</v>
      </c>
      <c r="I6" s="127" t="s">
        <v>114</v>
      </c>
      <c r="J6" s="128" t="s">
        <v>115</v>
      </c>
      <c r="K6" s="126">
        <f>'Budget Details &amp; Amendments'!S55</f>
        <v>110.9658</v>
      </c>
      <c r="M6" s="127" t="s">
        <v>114</v>
      </c>
      <c r="N6" s="128" t="s">
        <v>115</v>
      </c>
      <c r="O6" s="126">
        <f>'Budget Details &amp; Amendments'!V55</f>
        <v>110.9658</v>
      </c>
    </row>
    <row r="7" spans="1:26" ht="14.5" x14ac:dyDescent="0.35">
      <c r="A7" s="129"/>
      <c r="B7" s="130" t="s">
        <v>116</v>
      </c>
      <c r="C7" s="131">
        <f>SUM(C4:C6)</f>
        <v>1119.7457999999999</v>
      </c>
      <c r="D7" s="125"/>
      <c r="E7" s="129"/>
      <c r="F7" s="130" t="s">
        <v>116</v>
      </c>
      <c r="G7" s="131">
        <f>SUM(G4:G6)</f>
        <v>1119.7457999999999</v>
      </c>
      <c r="H7" s="125"/>
      <c r="I7" s="129"/>
      <c r="J7" s="130" t="s">
        <v>116</v>
      </c>
      <c r="K7" s="131">
        <f>SUM(K4:K6)</f>
        <v>1119.7457999999999</v>
      </c>
      <c r="L7" s="125"/>
      <c r="M7" s="129"/>
      <c r="N7" s="130" t="s">
        <v>116</v>
      </c>
      <c r="O7" s="131">
        <f>SUM(O4:O6)</f>
        <v>1119.7457999999999</v>
      </c>
      <c r="P7" s="125"/>
      <c r="Q7" s="125"/>
      <c r="R7" s="125"/>
      <c r="S7" s="125"/>
      <c r="T7" s="125"/>
      <c r="U7" s="125"/>
      <c r="V7" s="125"/>
      <c r="W7" s="125"/>
      <c r="X7" s="125"/>
      <c r="Y7" s="125"/>
      <c r="Z7" s="125"/>
    </row>
    <row r="9" spans="1:26" ht="14.5" x14ac:dyDescent="0.35">
      <c r="A9" s="268" t="s">
        <v>117</v>
      </c>
      <c r="B9" s="196"/>
      <c r="E9" s="268" t="s">
        <v>117</v>
      </c>
      <c r="F9" s="196"/>
      <c r="I9" s="268" t="s">
        <v>117</v>
      </c>
      <c r="J9" s="196"/>
      <c r="M9" s="268" t="s">
        <v>117</v>
      </c>
      <c r="N9" s="196"/>
    </row>
    <row r="10" spans="1:26" ht="14.5" x14ac:dyDescent="0.35">
      <c r="A10" s="127" t="s">
        <v>118</v>
      </c>
      <c r="B10" s="128" t="s">
        <v>82</v>
      </c>
      <c r="C10" s="126">
        <f>'Budget Details &amp; Amendments'!N72</f>
        <v>6000</v>
      </c>
      <c r="E10" s="127" t="s">
        <v>118</v>
      </c>
      <c r="F10" s="128" t="s">
        <v>82</v>
      </c>
      <c r="G10" s="126">
        <f>'Budget Details &amp; Amendments'!P72</f>
        <v>6000</v>
      </c>
      <c r="I10" s="127" t="s">
        <v>118</v>
      </c>
      <c r="J10" s="128" t="s">
        <v>82</v>
      </c>
      <c r="K10" s="126">
        <f>'Budget Details &amp; Amendments'!S72</f>
        <v>6000</v>
      </c>
      <c r="M10" s="127" t="s">
        <v>118</v>
      </c>
      <c r="N10" s="128" t="s">
        <v>82</v>
      </c>
      <c r="O10" s="126">
        <f>'Budget Details &amp; Amendments'!V72</f>
        <v>6000</v>
      </c>
    </row>
    <row r="11" spans="1:26" ht="14.5" x14ac:dyDescent="0.35">
      <c r="A11" s="127" t="s">
        <v>119</v>
      </c>
      <c r="B11" s="128" t="s">
        <v>86</v>
      </c>
      <c r="C11" s="126">
        <f>'Budget Details &amp; Amendments'!N86</f>
        <v>1399.85</v>
      </c>
      <c r="E11" s="127" t="s">
        <v>119</v>
      </c>
      <c r="F11" s="128" t="s">
        <v>86</v>
      </c>
      <c r="G11" s="126">
        <f>'Budget Details &amp; Amendments'!P86</f>
        <v>1399.85</v>
      </c>
      <c r="I11" s="127" t="s">
        <v>119</v>
      </c>
      <c r="J11" s="128" t="s">
        <v>86</v>
      </c>
      <c r="K11" s="126">
        <f>'Budget Details &amp; Amendments'!S86</f>
        <v>1399.85</v>
      </c>
      <c r="M11" s="127" t="s">
        <v>119</v>
      </c>
      <c r="N11" s="128" t="s">
        <v>86</v>
      </c>
      <c r="O11" s="126">
        <f>'Budget Details &amp; Amendments'!V86</f>
        <v>1399.85</v>
      </c>
    </row>
    <row r="12" spans="1:26" ht="14.5" x14ac:dyDescent="0.35">
      <c r="A12" s="127" t="s">
        <v>120</v>
      </c>
      <c r="B12" s="128" t="s">
        <v>91</v>
      </c>
      <c r="C12" s="126">
        <f>'Budget Details &amp; Amendments'!N100</f>
        <v>971.25</v>
      </c>
      <c r="E12" s="127" t="s">
        <v>120</v>
      </c>
      <c r="F12" s="128" t="s">
        <v>91</v>
      </c>
      <c r="G12" s="126">
        <f>'Budget Details &amp; Amendments'!P100</f>
        <v>971.25</v>
      </c>
      <c r="I12" s="127" t="s">
        <v>120</v>
      </c>
      <c r="J12" s="128" t="s">
        <v>91</v>
      </c>
      <c r="K12" s="126">
        <f>'Budget Details &amp; Amendments'!S100</f>
        <v>971.25</v>
      </c>
      <c r="M12" s="127" t="s">
        <v>120</v>
      </c>
      <c r="N12" s="128" t="s">
        <v>91</v>
      </c>
      <c r="O12" s="126">
        <f>'Budget Details &amp; Amendments'!V100</f>
        <v>971.25</v>
      </c>
    </row>
    <row r="13" spans="1:26" ht="14.5" x14ac:dyDescent="0.35">
      <c r="A13" s="132" t="s">
        <v>121</v>
      </c>
      <c r="B13" s="128" t="s">
        <v>94</v>
      </c>
      <c r="C13" s="126">
        <f>'Budget Details &amp; Amendments'!N113</f>
        <v>1773</v>
      </c>
      <c r="E13" s="132" t="s">
        <v>121</v>
      </c>
      <c r="F13" s="128" t="s">
        <v>94</v>
      </c>
      <c r="G13" s="126">
        <f>'Budget Details &amp; Amendments'!P113</f>
        <v>1773</v>
      </c>
      <c r="I13" s="132" t="s">
        <v>121</v>
      </c>
      <c r="J13" s="128" t="s">
        <v>94</v>
      </c>
      <c r="K13" s="126">
        <f>'Budget Details &amp; Amendments'!S113</f>
        <v>1773</v>
      </c>
      <c r="M13" s="132" t="s">
        <v>121</v>
      </c>
      <c r="N13" s="128" t="s">
        <v>94</v>
      </c>
      <c r="O13" s="126">
        <f>'Budget Details &amp; Amendments'!V113</f>
        <v>1773</v>
      </c>
    </row>
    <row r="14" spans="1:26" ht="14.5" x14ac:dyDescent="0.35">
      <c r="A14" s="129"/>
      <c r="B14" s="130" t="s">
        <v>122</v>
      </c>
      <c r="C14" s="131">
        <f>SUM(C10:C13)</f>
        <v>10144.1</v>
      </c>
      <c r="D14" s="125"/>
      <c r="E14" s="129"/>
      <c r="F14" s="130" t="s">
        <v>122</v>
      </c>
      <c r="G14" s="131">
        <f>SUM(G10:G13)</f>
        <v>10144.1</v>
      </c>
      <c r="H14" s="125"/>
      <c r="I14" s="129"/>
      <c r="J14" s="130" t="s">
        <v>122</v>
      </c>
      <c r="K14" s="131">
        <f>SUM(K10:K13)</f>
        <v>10144.1</v>
      </c>
      <c r="L14" s="125"/>
      <c r="M14" s="129"/>
      <c r="N14" s="130" t="s">
        <v>122</v>
      </c>
      <c r="O14" s="131">
        <f>SUM(O10:O13)</f>
        <v>10144.1</v>
      </c>
      <c r="P14" s="125"/>
      <c r="Q14" s="125"/>
      <c r="R14" s="125"/>
      <c r="S14" s="125"/>
      <c r="T14" s="125"/>
      <c r="U14" s="125"/>
      <c r="V14" s="125"/>
      <c r="W14" s="125"/>
      <c r="X14" s="125"/>
      <c r="Y14" s="125"/>
      <c r="Z14" s="125"/>
    </row>
    <row r="15" spans="1:26" ht="14.5" x14ac:dyDescent="0.35">
      <c r="C15" s="133"/>
      <c r="G15" s="133"/>
      <c r="K15" s="133"/>
      <c r="O15" s="133"/>
    </row>
    <row r="16" spans="1:26" ht="14.5" x14ac:dyDescent="0.35">
      <c r="A16" s="129"/>
      <c r="B16" s="130" t="s">
        <v>123</v>
      </c>
      <c r="C16" s="131">
        <f>C7+C14</f>
        <v>11263.845800000001</v>
      </c>
      <c r="D16" s="125"/>
      <c r="E16" s="129"/>
      <c r="F16" s="130" t="s">
        <v>123</v>
      </c>
      <c r="G16" s="131">
        <f>G7+G14</f>
        <v>11263.845800000001</v>
      </c>
      <c r="H16" s="125"/>
      <c r="I16" s="129"/>
      <c r="J16" s="130" t="s">
        <v>123</v>
      </c>
      <c r="K16" s="131">
        <f>K7+K14</f>
        <v>11263.845800000001</v>
      </c>
      <c r="L16" s="125"/>
      <c r="M16" s="129"/>
      <c r="N16" s="130" t="s">
        <v>123</v>
      </c>
      <c r="O16" s="131">
        <f>O7+O14</f>
        <v>11263.845800000001</v>
      </c>
      <c r="P16" s="125"/>
      <c r="Q16" s="125"/>
      <c r="R16" s="125"/>
      <c r="S16" s="125"/>
      <c r="T16" s="125"/>
      <c r="U16" s="125"/>
      <c r="V16" s="125"/>
      <c r="W16" s="125"/>
      <c r="X16" s="125"/>
      <c r="Y16" s="125"/>
      <c r="Z16" s="125"/>
    </row>
    <row r="17" spans="1:26" ht="14.5" x14ac:dyDescent="0.35">
      <c r="A17" s="134"/>
      <c r="B17" s="125"/>
      <c r="C17" s="133"/>
      <c r="E17" s="134"/>
      <c r="F17" s="125"/>
      <c r="G17" s="133"/>
      <c r="I17" s="134"/>
      <c r="J17" s="125"/>
      <c r="K17" s="133"/>
      <c r="M17" s="134"/>
      <c r="N17" s="125"/>
      <c r="O17" s="133"/>
    </row>
    <row r="18" spans="1:26" ht="14.5" x14ac:dyDescent="0.35">
      <c r="A18" s="135" t="s">
        <v>124</v>
      </c>
      <c r="B18" s="130" t="s">
        <v>125</v>
      </c>
      <c r="C18" s="131">
        <f>'Budget Details &amp; Amendments'!N119</f>
        <v>563.19229000000007</v>
      </c>
      <c r="D18" s="125"/>
      <c r="E18" s="135" t="s">
        <v>124</v>
      </c>
      <c r="F18" s="130" t="s">
        <v>125</v>
      </c>
      <c r="G18" s="131">
        <f>'Budget Details &amp; Amendments'!P119</f>
        <v>563.19229000000007</v>
      </c>
      <c r="H18" s="125"/>
      <c r="I18" s="135" t="s">
        <v>124</v>
      </c>
      <c r="J18" s="130" t="s">
        <v>125</v>
      </c>
      <c r="K18" s="131">
        <f>'Budget Details &amp; Amendments'!S119</f>
        <v>563.19229000000007</v>
      </c>
      <c r="L18" s="125"/>
      <c r="M18" s="135" t="s">
        <v>124</v>
      </c>
      <c r="N18" s="130" t="s">
        <v>125</v>
      </c>
      <c r="O18" s="131">
        <f>'Budget Details &amp; Amendments'!V119</f>
        <v>563.19229000000007</v>
      </c>
      <c r="P18" s="125"/>
      <c r="Q18" s="125"/>
      <c r="R18" s="125"/>
      <c r="S18" s="125"/>
      <c r="T18" s="125"/>
      <c r="U18" s="125"/>
      <c r="V18" s="125"/>
      <c r="W18" s="125"/>
      <c r="X18" s="125"/>
      <c r="Y18" s="125"/>
      <c r="Z18" s="125"/>
    </row>
    <row r="19" spans="1:26" ht="14.5" x14ac:dyDescent="0.35">
      <c r="A19" s="125"/>
      <c r="B19" s="125"/>
      <c r="C19" s="133"/>
      <c r="E19" s="125"/>
      <c r="F19" s="125"/>
      <c r="G19" s="133"/>
      <c r="I19" s="125"/>
      <c r="J19" s="125"/>
      <c r="K19" s="133"/>
      <c r="M19" s="125"/>
      <c r="N19" s="125"/>
      <c r="O19" s="133"/>
    </row>
    <row r="20" spans="1:26" ht="14.5" x14ac:dyDescent="0.35">
      <c r="A20" s="135" t="s">
        <v>126</v>
      </c>
      <c r="B20" s="130" t="s">
        <v>127</v>
      </c>
      <c r="C20" s="131">
        <f>'Budget Details &amp; Amendments'!N134</f>
        <v>0</v>
      </c>
      <c r="D20" s="125"/>
      <c r="E20" s="135" t="s">
        <v>126</v>
      </c>
      <c r="F20" s="130" t="s">
        <v>127</v>
      </c>
      <c r="G20" s="131">
        <f>'Budget Details &amp; Amendments'!P134</f>
        <v>0</v>
      </c>
      <c r="H20" s="125"/>
      <c r="I20" s="135" t="s">
        <v>126</v>
      </c>
      <c r="J20" s="130" t="s">
        <v>127</v>
      </c>
      <c r="K20" s="131">
        <f>'Budget Details &amp; Amendments'!S134</f>
        <v>0</v>
      </c>
      <c r="L20" s="125"/>
      <c r="M20" s="135" t="s">
        <v>126</v>
      </c>
      <c r="N20" s="130" t="s">
        <v>127</v>
      </c>
      <c r="O20" s="131">
        <f>'Budget Details &amp; Amendments'!V134</f>
        <v>0</v>
      </c>
      <c r="P20" s="125"/>
      <c r="Q20" s="125"/>
      <c r="R20" s="125"/>
      <c r="S20" s="125"/>
      <c r="T20" s="125"/>
      <c r="U20" s="125"/>
      <c r="V20" s="125"/>
      <c r="W20" s="125"/>
      <c r="X20" s="125"/>
      <c r="Y20" s="125"/>
      <c r="Z20" s="125"/>
    </row>
    <row r="21" spans="1:26" ht="15.75" customHeight="1" x14ac:dyDescent="0.35">
      <c r="A21" s="125"/>
      <c r="B21" s="125"/>
      <c r="C21" s="133"/>
      <c r="E21" s="125"/>
      <c r="F21" s="125"/>
      <c r="G21" s="133"/>
      <c r="I21" s="125"/>
      <c r="J21" s="125"/>
      <c r="K21" s="133"/>
      <c r="M21" s="125"/>
      <c r="N21" s="125"/>
      <c r="O21" s="133"/>
    </row>
    <row r="22" spans="1:26" ht="15.75" customHeight="1" x14ac:dyDescent="0.35">
      <c r="A22" s="129"/>
      <c r="B22" s="130" t="s">
        <v>128</v>
      </c>
      <c r="C22" s="131">
        <f>C16+C18+C20</f>
        <v>11827.038090000002</v>
      </c>
      <c r="D22" s="125"/>
      <c r="E22" s="129"/>
      <c r="F22" s="130" t="s">
        <v>128</v>
      </c>
      <c r="G22" s="131">
        <f>G16+G18+G20</f>
        <v>11827.038090000002</v>
      </c>
      <c r="H22" s="125"/>
      <c r="I22" s="129"/>
      <c r="J22" s="130" t="s">
        <v>128</v>
      </c>
      <c r="K22" s="131">
        <f>K16+K18+K20</f>
        <v>11827.038090000002</v>
      </c>
      <c r="L22" s="125"/>
      <c r="M22" s="129"/>
      <c r="N22" s="130" t="s">
        <v>128</v>
      </c>
      <c r="O22" s="131">
        <f>O16+O18+O20</f>
        <v>11827.038090000002</v>
      </c>
      <c r="P22" s="125"/>
      <c r="Q22" s="125"/>
      <c r="R22" s="125"/>
      <c r="S22" s="125"/>
      <c r="T22" s="125"/>
      <c r="U22" s="125"/>
      <c r="V22" s="125"/>
      <c r="W22" s="125"/>
      <c r="X22" s="125"/>
      <c r="Y22" s="125"/>
      <c r="Z22" s="125"/>
    </row>
    <row r="23" spans="1:26" ht="15.75" customHeight="1" x14ac:dyDescent="0.35"/>
    <row r="24" spans="1:26" ht="15.75" customHeight="1" x14ac:dyDescent="0.35"/>
    <row r="25" spans="1:26" ht="15.75" customHeight="1" x14ac:dyDescent="0.35"/>
    <row r="26" spans="1:26" ht="15.75" customHeight="1" x14ac:dyDescent="0.35">
      <c r="A26" s="270" t="s">
        <v>129</v>
      </c>
      <c r="B26" s="271"/>
      <c r="C26" s="271"/>
      <c r="D26" s="271"/>
      <c r="E26" s="271"/>
      <c r="F26" s="271"/>
      <c r="G26" s="272"/>
    </row>
    <row r="27" spans="1:26" ht="15.75" customHeight="1" x14ac:dyDescent="0.35"/>
    <row r="28" spans="1:26" ht="15.75" customHeight="1" x14ac:dyDescent="0.35"/>
    <row r="29" spans="1:26" ht="15.75" customHeight="1" x14ac:dyDescent="0.35"/>
    <row r="30" spans="1:26" ht="15.75" customHeight="1" x14ac:dyDescent="0.35"/>
    <row r="31" spans="1:26" ht="15.75" customHeight="1" x14ac:dyDescent="0.35"/>
    <row r="32" spans="1:2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7">
    <mergeCell ref="A26:G26"/>
    <mergeCell ref="I9:J9"/>
    <mergeCell ref="M9:N9"/>
    <mergeCell ref="A2:B2"/>
    <mergeCell ref="A3:B3"/>
    <mergeCell ref="E3:F3"/>
    <mergeCell ref="I3:J3"/>
    <mergeCell ref="M3:N3"/>
    <mergeCell ref="A9:B9"/>
    <mergeCell ref="E9:F9"/>
    <mergeCell ref="A1:C1"/>
    <mergeCell ref="E1:G1"/>
    <mergeCell ref="I1:K1"/>
    <mergeCell ref="M1:O1"/>
    <mergeCell ref="E2:F2"/>
    <mergeCell ref="I2:J2"/>
    <mergeCell ref="M2:N2"/>
  </mergeCells>
  <pageMargins left="0.5" right="0.5" top="0.75" bottom="0.75"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0"/>
  <sheetViews>
    <sheetView workbookViewId="0"/>
  </sheetViews>
  <sheetFormatPr defaultColWidth="14.453125" defaultRowHeight="15" customHeight="1" x14ac:dyDescent="0.35"/>
  <cols>
    <col min="1" max="1" width="22.54296875" customWidth="1"/>
    <col min="2" max="2" width="25.26953125" customWidth="1"/>
    <col min="3" max="3" width="8.7265625" customWidth="1"/>
    <col min="4" max="4" width="19.26953125" customWidth="1"/>
    <col min="5" max="5" width="8.7265625" customWidth="1"/>
    <col min="6" max="6" width="19" customWidth="1"/>
    <col min="7" max="7" width="8.7265625" customWidth="1"/>
    <col min="8" max="8" width="19" customWidth="1"/>
    <col min="9" max="9" width="8.7265625" customWidth="1"/>
    <col min="10" max="10" width="19" customWidth="1"/>
    <col min="11" max="26" width="8.7265625" customWidth="1"/>
  </cols>
  <sheetData>
    <row r="1" spans="1:10" ht="18.5" x14ac:dyDescent="0.45">
      <c r="A1" s="136"/>
      <c r="B1" s="136"/>
      <c r="C1" s="137"/>
      <c r="D1" s="138" t="s">
        <v>130</v>
      </c>
      <c r="E1" s="139"/>
      <c r="F1" s="140" t="s">
        <v>65</v>
      </c>
      <c r="G1" s="139"/>
      <c r="H1" s="138" t="s">
        <v>68</v>
      </c>
      <c r="I1" s="139"/>
      <c r="J1" s="138" t="s">
        <v>69</v>
      </c>
    </row>
    <row r="2" spans="1:10" ht="15.5" x14ac:dyDescent="0.35">
      <c r="A2" s="141"/>
      <c r="B2" s="125"/>
      <c r="D2" s="142"/>
      <c r="F2" s="143"/>
      <c r="H2" s="142"/>
      <c r="J2" s="142"/>
    </row>
    <row r="3" spans="1:10" ht="15.5" x14ac:dyDescent="0.35">
      <c r="A3" s="141" t="s">
        <v>131</v>
      </c>
      <c r="B3" s="125" t="str">
        <f>Narrative!C3</f>
        <v>Sky Sisters: Girls Drone Camp</v>
      </c>
      <c r="D3" s="142">
        <f>SUMIF('Budget Details &amp; Amendments'!$A$19:$A$133,1,'Budget Details &amp; Amendments'!$N$19:$N$133)</f>
        <v>11263.845799999999</v>
      </c>
      <c r="F3" s="142">
        <f>SUMIF('Budget Details &amp; Amendments'!$A$19:$A$133,1,'Budget Details &amp; Amendments'!$O$19:$O$133)</f>
        <v>0</v>
      </c>
      <c r="H3" s="142">
        <f>SUMIF('Budget Details &amp; Amendments'!$A$19:$A$133,1,'Budget Details &amp; Amendments'!$R$19:$R$133)</f>
        <v>0</v>
      </c>
      <c r="J3" s="142">
        <f>SUMIF('Budget Details &amp; Amendments'!$A$19:$A$133,1,'Budget Details &amp; Amendments'!$U$19:$U$133)</f>
        <v>0</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53125" defaultRowHeight="15" customHeight="1" x14ac:dyDescent="0.35"/>
  <cols>
    <col min="1" max="1" width="15.54296875" customWidth="1"/>
    <col min="2" max="2" width="33.26953125" customWidth="1"/>
    <col min="3" max="3" width="16.54296875" customWidth="1"/>
    <col min="4" max="8" width="11.54296875" customWidth="1"/>
    <col min="9" max="9" width="12.54296875" customWidth="1"/>
    <col min="10" max="10" width="13.453125" customWidth="1"/>
    <col min="11" max="26" width="9.08984375" customWidth="1"/>
  </cols>
  <sheetData>
    <row r="1" spans="1:26" ht="23.5" x14ac:dyDescent="0.55000000000000004">
      <c r="A1" s="273" t="s">
        <v>132</v>
      </c>
      <c r="B1" s="196"/>
      <c r="C1" s="196"/>
      <c r="D1" s="196"/>
      <c r="E1" s="196"/>
      <c r="F1" s="196"/>
      <c r="G1" s="196"/>
      <c r="H1" s="196"/>
      <c r="I1" s="196"/>
      <c r="J1" s="196"/>
      <c r="K1" s="136"/>
      <c r="L1" s="144"/>
      <c r="M1" s="144"/>
      <c r="N1" s="144"/>
      <c r="O1" s="144"/>
      <c r="P1" s="144"/>
      <c r="Q1" s="144"/>
      <c r="R1" s="144"/>
      <c r="S1" s="144"/>
      <c r="T1" s="144"/>
      <c r="U1" s="144"/>
      <c r="V1" s="144"/>
      <c r="W1" s="144"/>
      <c r="X1" s="144"/>
      <c r="Y1" s="144"/>
      <c r="Z1" s="144"/>
    </row>
    <row r="2" spans="1:26" ht="23.5" x14ac:dyDescent="0.55000000000000004">
      <c r="A2" s="273" t="s">
        <v>133</v>
      </c>
      <c r="B2" s="196"/>
      <c r="C2" s="196"/>
      <c r="D2" s="196"/>
      <c r="E2" s="196"/>
      <c r="F2" s="196"/>
      <c r="G2" s="196"/>
      <c r="H2" s="196"/>
      <c r="I2" s="196"/>
      <c r="J2" s="196"/>
      <c r="K2" s="136"/>
      <c r="L2" s="144"/>
      <c r="M2" s="144"/>
      <c r="N2" s="144"/>
      <c r="O2" s="144"/>
      <c r="P2" s="144"/>
      <c r="Q2" s="144"/>
      <c r="R2" s="144"/>
      <c r="S2" s="144"/>
      <c r="T2" s="144"/>
      <c r="U2" s="144"/>
      <c r="V2" s="144"/>
      <c r="W2" s="144"/>
      <c r="X2" s="144"/>
      <c r="Y2" s="144"/>
      <c r="Z2" s="144"/>
    </row>
    <row r="3" spans="1:26" ht="14.5" x14ac:dyDescent="0.35">
      <c r="A3" s="274" t="s">
        <v>134</v>
      </c>
      <c r="B3" s="196"/>
      <c r="C3" s="196"/>
      <c r="D3" s="196"/>
      <c r="E3" s="196"/>
      <c r="F3" s="196"/>
      <c r="G3" s="196"/>
      <c r="H3" s="196"/>
      <c r="I3" s="196"/>
      <c r="J3" s="196"/>
      <c r="K3" s="144"/>
      <c r="L3" s="144"/>
      <c r="M3" s="144"/>
      <c r="N3" s="144"/>
      <c r="O3" s="144"/>
      <c r="P3" s="144"/>
      <c r="Q3" s="144"/>
      <c r="R3" s="144"/>
      <c r="S3" s="144"/>
      <c r="T3" s="144"/>
      <c r="U3" s="144"/>
      <c r="V3" s="144"/>
      <c r="W3" s="144"/>
      <c r="X3" s="144"/>
      <c r="Y3" s="144"/>
      <c r="Z3" s="144"/>
    </row>
    <row r="4" spans="1:26" ht="14.5" x14ac:dyDescent="0.3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row>
    <row r="5" spans="1:26" ht="14.5" x14ac:dyDescent="0.35">
      <c r="A5" s="145" t="s">
        <v>135</v>
      </c>
      <c r="B5" s="146"/>
      <c r="C5" s="275" t="str">
        <f t="shared" ref="C5:C8" si="0">IF(B5="","select from dropdown","")</f>
        <v>select from dropdown</v>
      </c>
      <c r="D5" s="196"/>
      <c r="E5" s="144"/>
      <c r="F5" s="144"/>
      <c r="G5" s="144"/>
      <c r="H5" s="144"/>
      <c r="I5" s="144"/>
      <c r="J5" s="144"/>
      <c r="K5" s="144"/>
      <c r="L5" s="144"/>
      <c r="M5" s="144"/>
      <c r="N5" s="144"/>
      <c r="O5" s="144"/>
      <c r="P5" s="144"/>
      <c r="Q5" s="144"/>
      <c r="R5" s="144"/>
      <c r="S5" s="144"/>
      <c r="T5" s="144"/>
      <c r="U5" s="144"/>
      <c r="V5" s="144"/>
      <c r="W5" s="144"/>
      <c r="X5" s="144"/>
      <c r="Y5" s="144"/>
      <c r="Z5" s="144"/>
    </row>
    <row r="6" spans="1:26" ht="14.5" x14ac:dyDescent="0.35">
      <c r="A6" s="145" t="s">
        <v>136</v>
      </c>
      <c r="B6" s="146" t="s">
        <v>137</v>
      </c>
      <c r="C6" s="275" t="str">
        <f t="shared" si="0"/>
        <v/>
      </c>
      <c r="D6" s="196"/>
      <c r="E6" s="145"/>
      <c r="F6" s="275"/>
      <c r="G6" s="196"/>
      <c r="H6" s="144"/>
      <c r="I6" s="144"/>
      <c r="J6" s="144"/>
      <c r="K6" s="144"/>
      <c r="L6" s="144"/>
      <c r="M6" s="144"/>
      <c r="N6" s="144"/>
      <c r="O6" s="144"/>
      <c r="P6" s="144"/>
      <c r="Q6" s="144"/>
      <c r="R6" s="144"/>
      <c r="S6" s="144"/>
      <c r="T6" s="144"/>
      <c r="U6" s="144"/>
      <c r="V6" s="144"/>
      <c r="W6" s="144"/>
      <c r="X6" s="144"/>
      <c r="Y6" s="144"/>
      <c r="Z6" s="144"/>
    </row>
    <row r="7" spans="1:26" ht="14.5" x14ac:dyDescent="0.35">
      <c r="A7" s="145" t="s">
        <v>138</v>
      </c>
      <c r="B7" s="146" t="s">
        <v>10</v>
      </c>
      <c r="C7" s="275" t="str">
        <f t="shared" si="0"/>
        <v/>
      </c>
      <c r="D7" s="196"/>
      <c r="E7" s="144"/>
      <c r="F7" s="144"/>
      <c r="G7" s="144"/>
      <c r="H7" s="144"/>
      <c r="I7" s="144"/>
      <c r="J7" s="144"/>
      <c r="K7" s="144"/>
      <c r="L7" s="144"/>
      <c r="M7" s="144"/>
      <c r="N7" s="144"/>
      <c r="O7" s="144"/>
      <c r="P7" s="144"/>
      <c r="Q7" s="144"/>
      <c r="R7" s="144"/>
      <c r="S7" s="144"/>
      <c r="T7" s="144"/>
      <c r="U7" s="144"/>
      <c r="V7" s="144"/>
      <c r="W7" s="144"/>
      <c r="X7" s="144"/>
      <c r="Y7" s="144"/>
      <c r="Z7" s="144"/>
    </row>
    <row r="8" spans="1:26" ht="14.5" x14ac:dyDescent="0.35">
      <c r="A8" s="145" t="s">
        <v>139</v>
      </c>
      <c r="B8" s="146"/>
      <c r="C8" s="275" t="str">
        <f t="shared" si="0"/>
        <v>select from dropdown</v>
      </c>
      <c r="D8" s="196"/>
      <c r="E8" s="144"/>
      <c r="F8" s="144"/>
      <c r="G8" s="144"/>
      <c r="H8" s="144"/>
      <c r="I8" s="144"/>
      <c r="J8" s="144"/>
      <c r="K8" s="144"/>
      <c r="L8" s="144"/>
      <c r="M8" s="144"/>
      <c r="N8" s="144"/>
      <c r="O8" s="144"/>
      <c r="P8" s="144"/>
      <c r="Q8" s="144"/>
      <c r="R8" s="144"/>
      <c r="S8" s="144"/>
      <c r="T8" s="144"/>
      <c r="U8" s="144"/>
      <c r="V8" s="144"/>
      <c r="W8" s="144"/>
      <c r="X8" s="144"/>
      <c r="Y8" s="144"/>
      <c r="Z8" s="144"/>
    </row>
    <row r="9" spans="1:26" ht="14.5" x14ac:dyDescent="0.35">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row>
    <row r="10" spans="1:26" ht="14.5" x14ac:dyDescent="0.35">
      <c r="A10" s="281" t="s">
        <v>109</v>
      </c>
      <c r="B10" s="239"/>
      <c r="C10" s="134" t="s">
        <v>140</v>
      </c>
      <c r="D10" s="134" t="s">
        <v>141</v>
      </c>
      <c r="E10" s="134" t="s">
        <v>142</v>
      </c>
      <c r="F10" s="134" t="s">
        <v>143</v>
      </c>
      <c r="G10" s="134" t="s">
        <v>144</v>
      </c>
      <c r="H10" s="134" t="s">
        <v>145</v>
      </c>
      <c r="I10" s="134" t="s">
        <v>146</v>
      </c>
      <c r="J10" s="134" t="s">
        <v>147</v>
      </c>
      <c r="K10" s="144"/>
      <c r="L10" s="144"/>
      <c r="M10" s="144"/>
      <c r="N10" s="144"/>
      <c r="O10" s="144"/>
      <c r="P10" s="144"/>
      <c r="Q10" s="144"/>
      <c r="R10" s="144"/>
      <c r="S10" s="144"/>
      <c r="T10" s="144"/>
      <c r="U10" s="144"/>
      <c r="V10" s="144"/>
      <c r="W10" s="144"/>
      <c r="X10" s="144"/>
      <c r="Y10" s="144"/>
      <c r="Z10" s="144"/>
    </row>
    <row r="11" spans="1:26" ht="14.5" x14ac:dyDescent="0.35">
      <c r="A11" s="282" t="s">
        <v>111</v>
      </c>
      <c r="B11" s="198"/>
      <c r="C11" s="147"/>
      <c r="D11" s="147"/>
      <c r="E11" s="147"/>
      <c r="F11" s="147"/>
      <c r="G11" s="147"/>
      <c r="H11" s="147"/>
      <c r="I11" s="147"/>
      <c r="J11" s="148"/>
      <c r="K11" s="144"/>
      <c r="L11" s="144"/>
      <c r="M11" s="144"/>
      <c r="N11" s="144"/>
      <c r="O11" s="144"/>
      <c r="P11" s="144"/>
      <c r="Q11" s="144"/>
      <c r="R11" s="144"/>
      <c r="S11" s="144"/>
      <c r="T11" s="144"/>
      <c r="U11" s="144"/>
      <c r="V11" s="144"/>
      <c r="W11" s="144"/>
      <c r="X11" s="144"/>
      <c r="Y11" s="144"/>
      <c r="Z11" s="144"/>
    </row>
    <row r="12" spans="1:26" ht="14.5" x14ac:dyDescent="0.35">
      <c r="A12" s="149" t="s">
        <v>112</v>
      </c>
      <c r="B12" s="128" t="s">
        <v>63</v>
      </c>
      <c r="C12" s="150">
        <f>IF('Budget Details &amp; Amendments'!U$139="Yes",'Budget Roll-Up'!O4,IF('Budget Details &amp; Amendments'!R$139="Yes",'Budget Roll-Up'!K4,IF('Budget Details &amp; Amendments'!O$139="Yes",'Budget Roll-Up'!G4,'Budget Roll-Up'!C4)))</f>
        <v>0</v>
      </c>
      <c r="D12" s="126"/>
      <c r="E12" s="126"/>
      <c r="F12" s="126"/>
      <c r="G12" s="126"/>
      <c r="H12" s="126"/>
      <c r="I12" s="126">
        <f t="shared" ref="I12:I14" si="1">SUM(D12:H12)</f>
        <v>0</v>
      </c>
      <c r="J12" s="126">
        <f t="shared" ref="J12:J14" si="2">C12-I12</f>
        <v>0</v>
      </c>
      <c r="K12" s="144"/>
      <c r="L12" s="144"/>
      <c r="M12" s="144"/>
      <c r="N12" s="144"/>
      <c r="O12" s="144"/>
      <c r="P12" s="144"/>
      <c r="Q12" s="144"/>
      <c r="R12" s="144"/>
      <c r="S12" s="144"/>
      <c r="T12" s="144"/>
      <c r="U12" s="144"/>
      <c r="V12" s="144"/>
      <c r="W12" s="144"/>
      <c r="X12" s="144"/>
      <c r="Y12" s="144"/>
      <c r="Z12" s="144"/>
    </row>
    <row r="13" spans="1:26" ht="14.5" x14ac:dyDescent="0.35">
      <c r="A13" s="149" t="s">
        <v>113</v>
      </c>
      <c r="B13" s="128" t="s">
        <v>74</v>
      </c>
      <c r="C13" s="150">
        <f>IF('Budget Details &amp; Amendments'!U$139="Yes",'Budget Roll-Up'!O5,IF('Budget Details &amp; Amendments'!R$139="Yes",'Budget Roll-Up'!K5,IF('Budget Details &amp; Amendments'!O$139="Yes",'Budget Roll-Up'!G5,'Budget Roll-Up'!C5)))</f>
        <v>1008.78</v>
      </c>
      <c r="D13" s="126"/>
      <c r="E13" s="126"/>
      <c r="F13" s="126"/>
      <c r="G13" s="126"/>
      <c r="H13" s="126"/>
      <c r="I13" s="126">
        <f t="shared" si="1"/>
        <v>0</v>
      </c>
      <c r="J13" s="126">
        <f t="shared" si="2"/>
        <v>1008.78</v>
      </c>
      <c r="K13" s="144"/>
      <c r="L13" s="144"/>
      <c r="M13" s="144"/>
      <c r="N13" s="144"/>
      <c r="O13" s="144"/>
      <c r="P13" s="144"/>
      <c r="Q13" s="144"/>
      <c r="R13" s="144"/>
      <c r="S13" s="144"/>
      <c r="T13" s="144"/>
      <c r="U13" s="144"/>
      <c r="V13" s="144"/>
      <c r="W13" s="144"/>
      <c r="X13" s="144"/>
      <c r="Y13" s="144"/>
      <c r="Z13" s="144"/>
    </row>
    <row r="14" spans="1:26" ht="14.5" x14ac:dyDescent="0.35">
      <c r="A14" s="149" t="s">
        <v>114</v>
      </c>
      <c r="B14" s="128" t="s">
        <v>115</v>
      </c>
      <c r="C14" s="150">
        <f>IF('Budget Details &amp; Amendments'!U$139="Yes",'Budget Roll-Up'!O6,IF('Budget Details &amp; Amendments'!R$139="Yes",'Budget Roll-Up'!K6,IF('Budget Details &amp; Amendments'!O$139="Yes",'Budget Roll-Up'!G6,'Budget Roll-Up'!C6)))</f>
        <v>110.9658</v>
      </c>
      <c r="D14" s="151"/>
      <c r="E14" s="151"/>
      <c r="F14" s="151"/>
      <c r="G14" s="151"/>
      <c r="H14" s="151"/>
      <c r="I14" s="151">
        <f t="shared" si="1"/>
        <v>0</v>
      </c>
      <c r="J14" s="126">
        <f t="shared" si="2"/>
        <v>110.9658</v>
      </c>
      <c r="K14" s="144"/>
      <c r="L14" s="144"/>
      <c r="M14" s="144"/>
      <c r="N14" s="144"/>
      <c r="O14" s="144"/>
      <c r="P14" s="144"/>
      <c r="Q14" s="144"/>
      <c r="R14" s="144"/>
      <c r="S14" s="144"/>
      <c r="T14" s="144"/>
      <c r="U14" s="144"/>
      <c r="V14" s="144"/>
      <c r="W14" s="144"/>
      <c r="X14" s="144"/>
      <c r="Y14" s="144"/>
      <c r="Z14" s="144"/>
    </row>
    <row r="15" spans="1:26" ht="14.5" x14ac:dyDescent="0.35">
      <c r="A15" s="152"/>
      <c r="B15" s="153" t="s">
        <v>116</v>
      </c>
      <c r="C15" s="154">
        <f t="shared" ref="C15:J15" si="3">SUM(C12:C14)</f>
        <v>1119.7457999999999</v>
      </c>
      <c r="D15" s="154">
        <f t="shared" si="3"/>
        <v>0</v>
      </c>
      <c r="E15" s="154">
        <f t="shared" si="3"/>
        <v>0</v>
      </c>
      <c r="F15" s="154">
        <f t="shared" si="3"/>
        <v>0</v>
      </c>
      <c r="G15" s="154">
        <f t="shared" si="3"/>
        <v>0</v>
      </c>
      <c r="H15" s="154">
        <f t="shared" si="3"/>
        <v>0</v>
      </c>
      <c r="I15" s="154">
        <f t="shared" si="3"/>
        <v>0</v>
      </c>
      <c r="J15" s="154">
        <f t="shared" si="3"/>
        <v>1119.7457999999999</v>
      </c>
      <c r="K15" s="144"/>
      <c r="L15" s="144"/>
      <c r="M15" s="144"/>
      <c r="N15" s="144"/>
      <c r="O15" s="144"/>
      <c r="P15" s="144"/>
      <c r="Q15" s="144"/>
      <c r="R15" s="144"/>
      <c r="S15" s="144"/>
      <c r="T15" s="144"/>
      <c r="U15" s="144"/>
      <c r="V15" s="144"/>
      <c r="W15" s="144"/>
      <c r="X15" s="144"/>
      <c r="Y15" s="144"/>
      <c r="Z15" s="144"/>
    </row>
    <row r="16" spans="1:26" ht="14.5" x14ac:dyDescent="0.35">
      <c r="A16" s="155"/>
      <c r="B16" s="156"/>
      <c r="C16" s="157"/>
      <c r="D16" s="157"/>
      <c r="E16" s="157"/>
      <c r="F16" s="157"/>
      <c r="G16" s="157"/>
      <c r="H16" s="157"/>
      <c r="I16" s="157"/>
      <c r="J16" s="158"/>
      <c r="K16" s="144"/>
      <c r="L16" s="144"/>
      <c r="M16" s="144"/>
      <c r="N16" s="144"/>
      <c r="O16" s="144"/>
      <c r="P16" s="144"/>
      <c r="Q16" s="144"/>
      <c r="R16" s="144"/>
      <c r="S16" s="144"/>
      <c r="T16" s="144"/>
      <c r="U16" s="144"/>
      <c r="V16" s="144"/>
      <c r="W16" s="144"/>
      <c r="X16" s="144"/>
      <c r="Y16" s="144"/>
      <c r="Z16" s="144"/>
    </row>
    <row r="17" spans="1:26" ht="14.5" x14ac:dyDescent="0.35">
      <c r="A17" s="283" t="s">
        <v>117</v>
      </c>
      <c r="B17" s="198"/>
      <c r="C17" s="159"/>
      <c r="D17" s="159"/>
      <c r="E17" s="159"/>
      <c r="F17" s="159"/>
      <c r="G17" s="159"/>
      <c r="H17" s="159"/>
      <c r="I17" s="159"/>
      <c r="J17" s="160"/>
      <c r="K17" s="144"/>
      <c r="L17" s="144"/>
      <c r="M17" s="144"/>
      <c r="N17" s="144"/>
      <c r="O17" s="144"/>
      <c r="P17" s="144"/>
      <c r="Q17" s="144"/>
      <c r="R17" s="144"/>
      <c r="S17" s="144"/>
      <c r="T17" s="144"/>
      <c r="U17" s="144"/>
      <c r="V17" s="144"/>
      <c r="W17" s="144"/>
      <c r="X17" s="144"/>
      <c r="Y17" s="144"/>
      <c r="Z17" s="144"/>
    </row>
    <row r="18" spans="1:26" ht="14.5" x14ac:dyDescent="0.35">
      <c r="A18" s="149" t="s">
        <v>118</v>
      </c>
      <c r="B18" s="128" t="s">
        <v>82</v>
      </c>
      <c r="C18" s="150">
        <f>IF('Budget Details &amp; Amendments'!U$139="Yes",'Budget Roll-Up'!O10,IF('Budget Details &amp; Amendments'!R$139="Yes",'Budget Roll-Up'!K10,IF('Budget Details &amp; Amendments'!O$139="Yes",'Budget Roll-Up'!G10,'Budget Roll-Up'!C10)))</f>
        <v>6000</v>
      </c>
      <c r="D18" s="126"/>
      <c r="E18" s="126"/>
      <c r="F18" s="126"/>
      <c r="G18" s="126"/>
      <c r="H18" s="126"/>
      <c r="I18" s="126">
        <f t="shared" ref="I18:I21" si="4">SUM(D18:H18)</f>
        <v>0</v>
      </c>
      <c r="J18" s="126">
        <f t="shared" ref="J18:J21" si="5">C18-I18</f>
        <v>6000</v>
      </c>
      <c r="K18" s="144"/>
      <c r="L18" s="144"/>
      <c r="M18" s="144"/>
      <c r="N18" s="144"/>
      <c r="O18" s="144"/>
      <c r="P18" s="144"/>
      <c r="Q18" s="144"/>
      <c r="R18" s="144"/>
      <c r="S18" s="144"/>
      <c r="T18" s="144"/>
      <c r="U18" s="144"/>
      <c r="V18" s="144"/>
      <c r="W18" s="144"/>
      <c r="X18" s="144"/>
      <c r="Y18" s="144"/>
      <c r="Z18" s="144"/>
    </row>
    <row r="19" spans="1:26" ht="14.5" x14ac:dyDescent="0.35">
      <c r="A19" s="149" t="s">
        <v>119</v>
      </c>
      <c r="B19" s="128" t="s">
        <v>86</v>
      </c>
      <c r="C19" s="150">
        <f>IF('Budget Details &amp; Amendments'!U$139="Yes",'Budget Roll-Up'!O11,IF('Budget Details &amp; Amendments'!R$139="Yes",'Budget Roll-Up'!K11,IF('Budget Details &amp; Amendments'!O$139="Yes",'Budget Roll-Up'!G11,'Budget Roll-Up'!C11)))</f>
        <v>1399.85</v>
      </c>
      <c r="D19" s="126"/>
      <c r="E19" s="126"/>
      <c r="F19" s="126"/>
      <c r="G19" s="126"/>
      <c r="H19" s="126"/>
      <c r="I19" s="126">
        <f t="shared" si="4"/>
        <v>0</v>
      </c>
      <c r="J19" s="126">
        <f t="shared" si="5"/>
        <v>1399.85</v>
      </c>
      <c r="K19" s="144"/>
      <c r="L19" s="144"/>
      <c r="M19" s="144"/>
      <c r="N19" s="144"/>
      <c r="O19" s="144"/>
      <c r="P19" s="144"/>
      <c r="Q19" s="144"/>
      <c r="R19" s="144"/>
      <c r="S19" s="144"/>
      <c r="T19" s="144"/>
      <c r="U19" s="144"/>
      <c r="V19" s="144"/>
      <c r="W19" s="144"/>
      <c r="X19" s="144"/>
      <c r="Y19" s="144"/>
      <c r="Z19" s="144"/>
    </row>
    <row r="20" spans="1:26" ht="14.5" x14ac:dyDescent="0.35">
      <c r="A20" s="149" t="s">
        <v>120</v>
      </c>
      <c r="B20" s="128" t="s">
        <v>91</v>
      </c>
      <c r="C20" s="150">
        <f>IF('Budget Details &amp; Amendments'!U$139="Yes",'Budget Roll-Up'!O12,IF('Budget Details &amp; Amendments'!R$139="Yes",'Budget Roll-Up'!K12,IF('Budget Details &amp; Amendments'!O$139="Yes",'Budget Roll-Up'!G12,'Budget Roll-Up'!C12)))</f>
        <v>971.25</v>
      </c>
      <c r="D20" s="126"/>
      <c r="E20" s="126"/>
      <c r="F20" s="126"/>
      <c r="G20" s="126"/>
      <c r="H20" s="126"/>
      <c r="I20" s="126">
        <f t="shared" si="4"/>
        <v>0</v>
      </c>
      <c r="J20" s="126">
        <f t="shared" si="5"/>
        <v>971.25</v>
      </c>
      <c r="K20" s="144"/>
      <c r="L20" s="144"/>
      <c r="M20" s="144"/>
      <c r="N20" s="144"/>
      <c r="O20" s="144"/>
      <c r="P20" s="144"/>
      <c r="Q20" s="144"/>
      <c r="R20" s="144"/>
      <c r="S20" s="144"/>
      <c r="T20" s="144"/>
      <c r="U20" s="144"/>
      <c r="V20" s="144"/>
      <c r="W20" s="144"/>
      <c r="X20" s="144"/>
      <c r="Y20" s="144"/>
      <c r="Z20" s="144"/>
    </row>
    <row r="21" spans="1:26" ht="15.75" customHeight="1" x14ac:dyDescent="0.35">
      <c r="A21" s="149" t="s">
        <v>121</v>
      </c>
      <c r="B21" s="128" t="s">
        <v>94</v>
      </c>
      <c r="C21" s="150">
        <f>IF('Budget Details &amp; Amendments'!U$139="Yes",'Budget Roll-Up'!O13,IF('Budget Details &amp; Amendments'!R$139="Yes",'Budget Roll-Up'!K13,IF('Budget Details &amp; Amendments'!O$139="Yes",'Budget Roll-Up'!G13,'Budget Roll-Up'!C13)))</f>
        <v>1773</v>
      </c>
      <c r="D21" s="126"/>
      <c r="E21" s="126"/>
      <c r="F21" s="126"/>
      <c r="G21" s="126"/>
      <c r="H21" s="126"/>
      <c r="I21" s="126">
        <f t="shared" si="4"/>
        <v>0</v>
      </c>
      <c r="J21" s="126">
        <f t="shared" si="5"/>
        <v>1773</v>
      </c>
      <c r="K21" s="144"/>
      <c r="L21" s="144"/>
      <c r="M21" s="144"/>
      <c r="N21" s="144"/>
      <c r="O21" s="144"/>
      <c r="P21" s="144"/>
      <c r="Q21" s="144"/>
      <c r="R21" s="144"/>
      <c r="S21" s="144"/>
      <c r="T21" s="144"/>
      <c r="U21" s="144"/>
      <c r="V21" s="144"/>
      <c r="W21" s="144"/>
      <c r="X21" s="144"/>
      <c r="Y21" s="144"/>
      <c r="Z21" s="144"/>
    </row>
    <row r="22" spans="1:26" ht="15.75" customHeight="1" x14ac:dyDescent="0.35">
      <c r="A22" s="161"/>
      <c r="B22" s="162" t="s">
        <v>148</v>
      </c>
      <c r="C22" s="163">
        <f t="shared" ref="C22:J22" si="6">SUM(C18:C21)</f>
        <v>10144.1</v>
      </c>
      <c r="D22" s="163">
        <f t="shared" si="6"/>
        <v>0</v>
      </c>
      <c r="E22" s="163">
        <f t="shared" si="6"/>
        <v>0</v>
      </c>
      <c r="F22" s="163">
        <f t="shared" si="6"/>
        <v>0</v>
      </c>
      <c r="G22" s="163">
        <f t="shared" si="6"/>
        <v>0</v>
      </c>
      <c r="H22" s="163">
        <f t="shared" si="6"/>
        <v>0</v>
      </c>
      <c r="I22" s="163">
        <f t="shared" si="6"/>
        <v>0</v>
      </c>
      <c r="J22" s="163">
        <f t="shared" si="6"/>
        <v>10144.1</v>
      </c>
      <c r="K22" s="144"/>
      <c r="L22" s="144"/>
      <c r="M22" s="144"/>
      <c r="N22" s="144"/>
      <c r="O22" s="144"/>
      <c r="P22" s="144"/>
      <c r="Q22" s="144"/>
      <c r="R22" s="144"/>
      <c r="S22" s="144"/>
      <c r="T22" s="144"/>
      <c r="U22" s="144"/>
      <c r="V22" s="144"/>
      <c r="W22" s="144"/>
      <c r="X22" s="144"/>
      <c r="Y22" s="144"/>
      <c r="Z22" s="144"/>
    </row>
    <row r="23" spans="1:26" ht="15.75" customHeight="1" x14ac:dyDescent="0.35">
      <c r="A23" s="155"/>
      <c r="B23" s="156"/>
      <c r="C23" s="157"/>
      <c r="D23" s="157"/>
      <c r="E23" s="157"/>
      <c r="F23" s="157"/>
      <c r="G23" s="157"/>
      <c r="H23" s="157"/>
      <c r="I23" s="157"/>
      <c r="J23" s="158"/>
      <c r="K23" s="144"/>
      <c r="L23" s="144"/>
      <c r="M23" s="144"/>
      <c r="N23" s="144"/>
      <c r="O23" s="144"/>
      <c r="P23" s="144"/>
      <c r="Q23" s="144"/>
      <c r="R23" s="144"/>
      <c r="S23" s="144"/>
      <c r="T23" s="144"/>
      <c r="U23" s="144"/>
      <c r="V23" s="144"/>
      <c r="W23" s="144"/>
      <c r="X23" s="144"/>
      <c r="Y23" s="144"/>
      <c r="Z23" s="144"/>
    </row>
    <row r="24" spans="1:26" ht="15.75" customHeight="1" x14ac:dyDescent="0.35">
      <c r="A24" s="164" t="s">
        <v>124</v>
      </c>
      <c r="B24" s="125" t="s">
        <v>125</v>
      </c>
      <c r="C24" s="154">
        <f>IF('Budget Details &amp; Amendments'!U$139="Yes",'Budget Roll-Up'!O18,IF('Budget Details &amp; Amendments'!R$139="Yes",'Budget Roll-Up'!K18,IF('Budget Details &amp; Amendments'!O$139="Yes",'Budget Roll-Up'!G18,'Budget Roll-Up'!C18)))</f>
        <v>563.19229000000007</v>
      </c>
      <c r="D24" s="165"/>
      <c r="E24" s="165"/>
      <c r="F24" s="165"/>
      <c r="G24" s="165"/>
      <c r="H24" s="165"/>
      <c r="I24" s="165">
        <f>SUM(D24:H24)</f>
        <v>0</v>
      </c>
      <c r="J24" s="166">
        <f>C24-I24</f>
        <v>563.19229000000007</v>
      </c>
      <c r="K24" s="144"/>
      <c r="L24" s="144"/>
      <c r="M24" s="144"/>
      <c r="N24" s="144"/>
      <c r="O24" s="144"/>
      <c r="P24" s="144"/>
      <c r="Q24" s="144"/>
      <c r="R24" s="144"/>
      <c r="S24" s="144"/>
      <c r="T24" s="144"/>
      <c r="U24" s="144"/>
      <c r="V24" s="144"/>
      <c r="W24" s="144"/>
      <c r="X24" s="144"/>
      <c r="Y24" s="144"/>
      <c r="Z24" s="144"/>
    </row>
    <row r="25" spans="1:26" ht="15.75" customHeight="1" x14ac:dyDescent="0.35">
      <c r="A25" s="155"/>
      <c r="B25" s="156"/>
      <c r="C25" s="157"/>
      <c r="D25" s="157"/>
      <c r="E25" s="157"/>
      <c r="F25" s="157"/>
      <c r="G25" s="157"/>
      <c r="H25" s="157"/>
      <c r="I25" s="157"/>
      <c r="J25" s="158"/>
      <c r="K25" s="144"/>
      <c r="L25" s="144"/>
      <c r="M25" s="144"/>
      <c r="N25" s="144"/>
      <c r="O25" s="144"/>
      <c r="P25" s="144"/>
      <c r="Q25" s="144"/>
      <c r="R25" s="144"/>
      <c r="S25" s="144"/>
      <c r="T25" s="144"/>
      <c r="U25" s="144"/>
      <c r="V25" s="144"/>
      <c r="W25" s="144"/>
      <c r="X25" s="144"/>
      <c r="Y25" s="144"/>
      <c r="Z25" s="144"/>
    </row>
    <row r="26" spans="1:26" ht="15.75" customHeight="1" x14ac:dyDescent="0.35">
      <c r="A26" s="164" t="s">
        <v>126</v>
      </c>
      <c r="B26" s="125" t="s">
        <v>127</v>
      </c>
      <c r="C26" s="154">
        <f>IF('Budget Details &amp; Amendments'!U$139="Yes",'Budget Roll-Up'!O20,IF('Budget Details &amp; Amendments'!R$139="Yes",'Budget Roll-Up'!K20,IF('Budget Details &amp; Amendments'!O$139="Yes",'Budget Roll-Up'!G20,'Budget Roll-Up'!C20)))</f>
        <v>0</v>
      </c>
      <c r="D26" s="165"/>
      <c r="E26" s="165"/>
      <c r="F26" s="165"/>
      <c r="G26" s="165"/>
      <c r="H26" s="165"/>
      <c r="I26" s="165">
        <f>SUM(D26:H26)</f>
        <v>0</v>
      </c>
      <c r="J26" s="166">
        <f>C26-I26</f>
        <v>0</v>
      </c>
      <c r="K26" s="144"/>
      <c r="L26" s="144"/>
      <c r="M26" s="144"/>
      <c r="N26" s="144"/>
      <c r="O26" s="144"/>
      <c r="P26" s="144"/>
      <c r="Q26" s="144"/>
      <c r="R26" s="144"/>
      <c r="S26" s="144"/>
      <c r="T26" s="144"/>
      <c r="U26" s="144"/>
      <c r="V26" s="144"/>
      <c r="W26" s="144"/>
      <c r="X26" s="144"/>
      <c r="Y26" s="144"/>
      <c r="Z26" s="144"/>
    </row>
    <row r="27" spans="1:26" ht="15.75" customHeight="1" x14ac:dyDescent="0.35">
      <c r="A27" s="155"/>
      <c r="B27" s="156"/>
      <c r="C27" s="157"/>
      <c r="D27" s="157"/>
      <c r="E27" s="157"/>
      <c r="F27" s="157"/>
      <c r="G27" s="157"/>
      <c r="H27" s="157"/>
      <c r="I27" s="157"/>
      <c r="J27" s="158"/>
      <c r="K27" s="144"/>
      <c r="L27" s="144"/>
      <c r="M27" s="144"/>
      <c r="N27" s="144"/>
      <c r="O27" s="144"/>
      <c r="P27" s="144"/>
      <c r="Q27" s="144"/>
      <c r="R27" s="144"/>
      <c r="S27" s="144"/>
      <c r="T27" s="144"/>
      <c r="U27" s="144"/>
      <c r="V27" s="144"/>
      <c r="W27" s="144"/>
      <c r="X27" s="144"/>
      <c r="Y27" s="144"/>
      <c r="Z27" s="144"/>
    </row>
    <row r="28" spans="1:26" ht="15.75" customHeight="1" x14ac:dyDescent="0.35">
      <c r="A28" s="167"/>
      <c r="B28" s="168" t="s">
        <v>149</v>
      </c>
      <c r="C28" s="169">
        <f t="shared" ref="C28:J28" si="7">C15+C22+C24+C26</f>
        <v>11827.038090000002</v>
      </c>
      <c r="D28" s="169">
        <f t="shared" si="7"/>
        <v>0</v>
      </c>
      <c r="E28" s="169">
        <f t="shared" si="7"/>
        <v>0</v>
      </c>
      <c r="F28" s="169">
        <f t="shared" si="7"/>
        <v>0</v>
      </c>
      <c r="G28" s="169">
        <f t="shared" si="7"/>
        <v>0</v>
      </c>
      <c r="H28" s="169">
        <f t="shared" si="7"/>
        <v>0</v>
      </c>
      <c r="I28" s="169">
        <f t="shared" si="7"/>
        <v>0</v>
      </c>
      <c r="J28" s="169">
        <f t="shared" si="7"/>
        <v>11827.038090000002</v>
      </c>
      <c r="K28" s="144"/>
      <c r="L28" s="144"/>
      <c r="M28" s="144"/>
      <c r="N28" s="144"/>
      <c r="O28" s="144"/>
      <c r="P28" s="144"/>
      <c r="Q28" s="144"/>
      <c r="R28" s="144"/>
      <c r="S28" s="144"/>
      <c r="T28" s="144"/>
      <c r="U28" s="144"/>
      <c r="V28" s="144"/>
      <c r="W28" s="144"/>
      <c r="X28" s="144"/>
      <c r="Y28" s="144"/>
      <c r="Z28" s="144"/>
    </row>
    <row r="29" spans="1:26" ht="15.75" customHeight="1" x14ac:dyDescent="0.35">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row>
    <row r="30" spans="1:26" ht="15.75" customHeight="1" x14ac:dyDescent="0.35">
      <c r="A30" s="170"/>
      <c r="B30" s="171" t="s">
        <v>150</v>
      </c>
      <c r="C30" s="160"/>
      <c r="D30" s="172"/>
      <c r="E30" s="172"/>
      <c r="F30" s="172"/>
      <c r="G30" s="172"/>
      <c r="H30" s="172"/>
      <c r="I30" s="172">
        <f>SUM(D30:H30)</f>
        <v>0</v>
      </c>
      <c r="J30" s="172"/>
      <c r="K30" s="144"/>
      <c r="L30" s="144"/>
      <c r="M30" s="144"/>
      <c r="N30" s="144"/>
      <c r="O30" s="144"/>
      <c r="P30" s="144"/>
      <c r="Q30" s="144"/>
      <c r="R30" s="144"/>
      <c r="S30" s="144"/>
      <c r="T30" s="144"/>
      <c r="U30" s="144"/>
      <c r="V30" s="144"/>
      <c r="W30" s="144"/>
      <c r="X30" s="144"/>
      <c r="Y30" s="144"/>
      <c r="Z30" s="144"/>
    </row>
    <row r="31" spans="1:26" ht="15.75" customHeight="1" x14ac:dyDescent="0.35">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row>
    <row r="32" spans="1:26" ht="15.75" customHeight="1" x14ac:dyDescent="0.35">
      <c r="A32" s="173"/>
      <c r="B32" s="174" t="s">
        <v>151</v>
      </c>
      <c r="C32" s="175"/>
      <c r="D32" s="176">
        <f t="shared" ref="D32:I32" si="8">D28-D30</f>
        <v>0</v>
      </c>
      <c r="E32" s="176">
        <f t="shared" si="8"/>
        <v>0</v>
      </c>
      <c r="F32" s="176">
        <f t="shared" si="8"/>
        <v>0</v>
      </c>
      <c r="G32" s="176">
        <f t="shared" si="8"/>
        <v>0</v>
      </c>
      <c r="H32" s="176">
        <f t="shared" si="8"/>
        <v>0</v>
      </c>
      <c r="I32" s="176">
        <f t="shared" si="8"/>
        <v>0</v>
      </c>
      <c r="J32" s="176"/>
      <c r="K32" s="144"/>
      <c r="L32" s="144"/>
      <c r="M32" s="144"/>
      <c r="N32" s="144"/>
      <c r="O32" s="144"/>
      <c r="P32" s="144"/>
      <c r="Q32" s="144"/>
      <c r="R32" s="144"/>
      <c r="S32" s="144"/>
      <c r="T32" s="144"/>
      <c r="U32" s="144"/>
      <c r="V32" s="144"/>
      <c r="W32" s="144"/>
      <c r="X32" s="144"/>
      <c r="Y32" s="144"/>
      <c r="Z32" s="144"/>
    </row>
    <row r="33" spans="1:26" ht="15.75" customHeight="1" x14ac:dyDescent="0.35">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row>
    <row r="34" spans="1:26" ht="15.75" customHeight="1" x14ac:dyDescent="0.35">
      <c r="A34" s="144" t="s">
        <v>152</v>
      </c>
      <c r="B34" s="177"/>
      <c r="C34" s="177"/>
      <c r="D34" s="177"/>
      <c r="E34" s="177"/>
      <c r="F34" s="177"/>
      <c r="G34" s="177"/>
      <c r="H34" s="177"/>
      <c r="I34" s="177"/>
      <c r="J34" s="177"/>
      <c r="K34" s="144"/>
      <c r="L34" s="144"/>
      <c r="M34" s="144"/>
      <c r="N34" s="144"/>
      <c r="O34" s="144"/>
      <c r="P34" s="144"/>
      <c r="Q34" s="144"/>
      <c r="R34" s="144"/>
      <c r="S34" s="144"/>
      <c r="T34" s="144"/>
      <c r="U34" s="144"/>
      <c r="V34" s="144"/>
      <c r="W34" s="144"/>
      <c r="X34" s="144"/>
      <c r="Y34" s="144"/>
      <c r="Z34" s="144"/>
    </row>
    <row r="35" spans="1:26" ht="15.75" customHeight="1" x14ac:dyDescent="0.35">
      <c r="A35" s="284"/>
      <c r="B35" s="278"/>
      <c r="C35" s="278"/>
      <c r="D35" s="278"/>
      <c r="E35" s="278"/>
      <c r="F35" s="278"/>
      <c r="G35" s="278"/>
      <c r="H35" s="278"/>
      <c r="I35" s="278"/>
      <c r="J35" s="249"/>
      <c r="K35" s="144"/>
      <c r="L35" s="144"/>
      <c r="M35" s="144"/>
      <c r="N35" s="144"/>
      <c r="O35" s="144"/>
      <c r="P35" s="144"/>
      <c r="Q35" s="144"/>
      <c r="R35" s="144"/>
      <c r="S35" s="144"/>
      <c r="T35" s="144"/>
      <c r="U35" s="144"/>
      <c r="V35" s="144"/>
      <c r="W35" s="144"/>
      <c r="X35" s="144"/>
      <c r="Y35" s="144"/>
      <c r="Z35" s="144"/>
    </row>
    <row r="36" spans="1:26" ht="15.75" customHeight="1" x14ac:dyDescent="0.35">
      <c r="A36" s="250"/>
      <c r="B36" s="196"/>
      <c r="C36" s="196"/>
      <c r="D36" s="196"/>
      <c r="E36" s="196"/>
      <c r="F36" s="196"/>
      <c r="G36" s="196"/>
      <c r="H36" s="196"/>
      <c r="I36" s="196"/>
      <c r="J36" s="251"/>
      <c r="K36" s="144"/>
      <c r="L36" s="144"/>
      <c r="M36" s="144"/>
      <c r="N36" s="144"/>
      <c r="O36" s="144"/>
      <c r="P36" s="144"/>
      <c r="Q36" s="144"/>
      <c r="R36" s="144"/>
      <c r="S36" s="144"/>
      <c r="T36" s="144"/>
      <c r="U36" s="144"/>
      <c r="V36" s="144"/>
      <c r="W36" s="144"/>
      <c r="X36" s="144"/>
      <c r="Y36" s="144"/>
      <c r="Z36" s="144"/>
    </row>
    <row r="37" spans="1:26" ht="15.75" customHeight="1" x14ac:dyDescent="0.35">
      <c r="A37" s="250"/>
      <c r="B37" s="196"/>
      <c r="C37" s="196"/>
      <c r="D37" s="196"/>
      <c r="E37" s="196"/>
      <c r="F37" s="196"/>
      <c r="G37" s="196"/>
      <c r="H37" s="196"/>
      <c r="I37" s="196"/>
      <c r="J37" s="251"/>
      <c r="K37" s="144"/>
      <c r="L37" s="144"/>
      <c r="M37" s="144"/>
      <c r="N37" s="144"/>
      <c r="O37" s="144"/>
      <c r="P37" s="144"/>
      <c r="Q37" s="144"/>
      <c r="R37" s="144"/>
      <c r="S37" s="144"/>
      <c r="T37" s="144"/>
      <c r="U37" s="144"/>
      <c r="V37" s="144"/>
      <c r="W37" s="144"/>
      <c r="X37" s="144"/>
      <c r="Y37" s="144"/>
      <c r="Z37" s="144"/>
    </row>
    <row r="38" spans="1:26" ht="15.75" customHeight="1" x14ac:dyDescent="0.35">
      <c r="A38" s="250"/>
      <c r="B38" s="196"/>
      <c r="C38" s="196"/>
      <c r="D38" s="196"/>
      <c r="E38" s="196"/>
      <c r="F38" s="196"/>
      <c r="G38" s="196"/>
      <c r="H38" s="196"/>
      <c r="I38" s="196"/>
      <c r="J38" s="251"/>
      <c r="K38" s="144"/>
      <c r="L38" s="144"/>
      <c r="M38" s="144"/>
      <c r="N38" s="144"/>
      <c r="O38" s="144"/>
      <c r="P38" s="144"/>
      <c r="Q38" s="144"/>
      <c r="R38" s="144"/>
      <c r="S38" s="144"/>
      <c r="T38" s="144"/>
      <c r="U38" s="144"/>
      <c r="V38" s="144"/>
      <c r="W38" s="144"/>
      <c r="X38" s="144"/>
      <c r="Y38" s="144"/>
      <c r="Z38" s="144"/>
    </row>
    <row r="39" spans="1:26" ht="15.75" customHeight="1" x14ac:dyDescent="0.35">
      <c r="A39" s="252"/>
      <c r="B39" s="239"/>
      <c r="C39" s="239"/>
      <c r="D39" s="239"/>
      <c r="E39" s="239"/>
      <c r="F39" s="239"/>
      <c r="G39" s="239"/>
      <c r="H39" s="239"/>
      <c r="I39" s="239"/>
      <c r="J39" s="240"/>
      <c r="K39" s="144"/>
      <c r="L39" s="144"/>
      <c r="M39" s="144"/>
      <c r="N39" s="144"/>
      <c r="O39" s="144"/>
      <c r="P39" s="144"/>
      <c r="Q39" s="144"/>
      <c r="R39" s="144"/>
      <c r="S39" s="144"/>
      <c r="T39" s="144"/>
      <c r="U39" s="144"/>
      <c r="V39" s="144"/>
      <c r="W39" s="144"/>
      <c r="X39" s="144"/>
      <c r="Y39" s="144"/>
      <c r="Z39" s="144"/>
    </row>
    <row r="40" spans="1:26" ht="15.75" customHeight="1" x14ac:dyDescent="0.35">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row>
    <row r="41" spans="1:26" ht="15" customHeight="1" x14ac:dyDescent="0.35">
      <c r="A41" s="285" t="s">
        <v>153</v>
      </c>
      <c r="B41" s="196"/>
      <c r="C41" s="196"/>
      <c r="D41" s="196"/>
      <c r="E41" s="196"/>
      <c r="F41" s="196"/>
      <c r="G41" s="196"/>
      <c r="H41" s="196"/>
      <c r="I41" s="196"/>
      <c r="J41" s="196"/>
      <c r="K41" s="144"/>
      <c r="L41" s="144"/>
      <c r="M41" s="144"/>
      <c r="N41" s="144"/>
      <c r="O41" s="144"/>
      <c r="P41" s="144"/>
      <c r="Q41" s="144"/>
      <c r="R41" s="144"/>
      <c r="S41" s="144"/>
      <c r="T41" s="144"/>
      <c r="U41" s="144"/>
      <c r="V41" s="144"/>
      <c r="W41" s="144"/>
      <c r="X41" s="144"/>
      <c r="Y41" s="144"/>
      <c r="Z41" s="144"/>
    </row>
    <row r="42" spans="1:26" ht="15.75" customHeight="1" x14ac:dyDescent="0.35">
      <c r="A42" s="196"/>
      <c r="B42" s="196"/>
      <c r="C42" s="196"/>
      <c r="D42" s="196"/>
      <c r="E42" s="196"/>
      <c r="F42" s="196"/>
      <c r="G42" s="196"/>
      <c r="H42" s="196"/>
      <c r="I42" s="196"/>
      <c r="J42" s="196"/>
      <c r="K42" s="144"/>
      <c r="L42" s="144"/>
      <c r="M42" s="144"/>
      <c r="N42" s="144"/>
      <c r="O42" s="144"/>
      <c r="P42" s="144"/>
      <c r="Q42" s="144"/>
      <c r="R42" s="144"/>
      <c r="S42" s="144"/>
      <c r="T42" s="144"/>
      <c r="U42" s="144"/>
      <c r="V42" s="144"/>
      <c r="W42" s="144"/>
      <c r="X42" s="144"/>
      <c r="Y42" s="144"/>
      <c r="Z42" s="144"/>
    </row>
    <row r="43" spans="1:26" ht="15.75" customHeight="1" x14ac:dyDescent="0.35">
      <c r="A43" s="196"/>
      <c r="B43" s="196"/>
      <c r="C43" s="196"/>
      <c r="D43" s="196"/>
      <c r="E43" s="196"/>
      <c r="F43" s="196"/>
      <c r="G43" s="196"/>
      <c r="H43" s="196"/>
      <c r="I43" s="196"/>
      <c r="J43" s="196"/>
      <c r="K43" s="144"/>
      <c r="L43" s="144"/>
      <c r="M43" s="144"/>
      <c r="N43" s="144"/>
      <c r="O43" s="144"/>
      <c r="P43" s="144"/>
      <c r="Q43" s="144"/>
      <c r="R43" s="144"/>
      <c r="S43" s="144"/>
      <c r="T43" s="144"/>
      <c r="U43" s="144"/>
      <c r="V43" s="144"/>
      <c r="W43" s="144"/>
      <c r="X43" s="144"/>
      <c r="Y43" s="144"/>
      <c r="Z43" s="144"/>
    </row>
    <row r="44" spans="1:26" ht="15.75" customHeight="1" x14ac:dyDescent="0.35">
      <c r="A44" s="196"/>
      <c r="B44" s="196"/>
      <c r="C44" s="196"/>
      <c r="D44" s="196"/>
      <c r="E44" s="196"/>
      <c r="F44" s="196"/>
      <c r="G44" s="196"/>
      <c r="H44" s="196"/>
      <c r="I44" s="196"/>
      <c r="J44" s="196"/>
      <c r="K44" s="144"/>
      <c r="L44" s="144"/>
      <c r="M44" s="144"/>
      <c r="N44" s="144"/>
      <c r="O44" s="144"/>
      <c r="P44" s="144"/>
      <c r="Q44" s="144"/>
      <c r="R44" s="144"/>
      <c r="S44" s="144"/>
      <c r="T44" s="144"/>
      <c r="U44" s="144"/>
      <c r="V44" s="144"/>
      <c r="W44" s="144"/>
      <c r="X44" s="144"/>
      <c r="Y44" s="144"/>
      <c r="Z44" s="144"/>
    </row>
    <row r="45" spans="1:26" ht="15.75" customHeight="1" x14ac:dyDescent="0.35">
      <c r="A45" s="196"/>
      <c r="B45" s="196"/>
      <c r="C45" s="196"/>
      <c r="D45" s="196"/>
      <c r="E45" s="196"/>
      <c r="F45" s="196"/>
      <c r="G45" s="196"/>
      <c r="H45" s="196"/>
      <c r="I45" s="196"/>
      <c r="J45" s="196"/>
      <c r="K45" s="144"/>
      <c r="L45" s="144"/>
      <c r="M45" s="144"/>
      <c r="N45" s="144"/>
      <c r="O45" s="144"/>
      <c r="P45" s="144"/>
      <c r="Q45" s="144"/>
      <c r="R45" s="144"/>
      <c r="S45" s="144"/>
      <c r="T45" s="144"/>
      <c r="U45" s="144"/>
      <c r="V45" s="144"/>
      <c r="W45" s="144"/>
      <c r="X45" s="144"/>
      <c r="Y45" s="144"/>
      <c r="Z45" s="144"/>
    </row>
    <row r="46" spans="1:26" ht="15.75" customHeight="1" x14ac:dyDescent="0.35">
      <c r="A46" s="196"/>
      <c r="B46" s="196"/>
      <c r="C46" s="196"/>
      <c r="D46" s="196"/>
      <c r="E46" s="196"/>
      <c r="F46" s="196"/>
      <c r="G46" s="196"/>
      <c r="H46" s="196"/>
      <c r="I46" s="196"/>
      <c r="J46" s="196"/>
      <c r="K46" s="144"/>
      <c r="L46" s="144"/>
      <c r="M46" s="144"/>
      <c r="N46" s="144"/>
      <c r="O46" s="144"/>
      <c r="P46" s="144"/>
      <c r="Q46" s="144"/>
      <c r="R46" s="144"/>
      <c r="S46" s="144"/>
      <c r="T46" s="144"/>
      <c r="U46" s="144"/>
      <c r="V46" s="144"/>
      <c r="W46" s="144"/>
      <c r="X46" s="144"/>
      <c r="Y46" s="144"/>
      <c r="Z46" s="144"/>
    </row>
    <row r="47" spans="1:26" ht="15.75" customHeight="1" x14ac:dyDescent="0.35">
      <c r="A47" s="196"/>
      <c r="B47" s="196"/>
      <c r="C47" s="196"/>
      <c r="D47" s="196"/>
      <c r="E47" s="196"/>
      <c r="F47" s="196"/>
      <c r="G47" s="196"/>
      <c r="H47" s="196"/>
      <c r="I47" s="196"/>
      <c r="J47" s="196"/>
      <c r="K47" s="144"/>
      <c r="L47" s="144"/>
      <c r="M47" s="144"/>
      <c r="N47" s="144"/>
      <c r="O47" s="144"/>
      <c r="P47" s="144"/>
      <c r="Q47" s="144"/>
      <c r="R47" s="144"/>
      <c r="S47" s="144"/>
      <c r="T47" s="144"/>
      <c r="U47" s="144"/>
      <c r="V47" s="144"/>
      <c r="W47" s="144"/>
      <c r="X47" s="144"/>
      <c r="Y47" s="144"/>
      <c r="Z47" s="144"/>
    </row>
    <row r="48" spans="1:26" ht="15.75" customHeight="1" x14ac:dyDescent="0.35">
      <c r="A48" s="196"/>
      <c r="B48" s="196"/>
      <c r="C48" s="196"/>
      <c r="D48" s="196"/>
      <c r="E48" s="196"/>
      <c r="F48" s="196"/>
      <c r="G48" s="196"/>
      <c r="H48" s="196"/>
      <c r="I48" s="196"/>
      <c r="J48" s="196"/>
      <c r="K48" s="144"/>
      <c r="L48" s="144"/>
      <c r="M48" s="144"/>
      <c r="N48" s="144"/>
      <c r="O48" s="144"/>
      <c r="P48" s="144"/>
      <c r="Q48" s="144"/>
      <c r="R48" s="144"/>
      <c r="S48" s="144"/>
      <c r="T48" s="144"/>
      <c r="U48" s="144"/>
      <c r="V48" s="144"/>
      <c r="W48" s="144"/>
      <c r="X48" s="144"/>
      <c r="Y48" s="144"/>
      <c r="Z48" s="144"/>
    </row>
    <row r="49" spans="1:26" ht="15.75" customHeight="1" x14ac:dyDescent="0.35">
      <c r="A49" s="178"/>
      <c r="B49" s="178"/>
      <c r="C49" s="178"/>
      <c r="D49" s="178"/>
      <c r="E49" s="178"/>
      <c r="F49" s="178"/>
      <c r="G49" s="178"/>
      <c r="H49" s="178"/>
      <c r="I49" s="178"/>
      <c r="J49" s="178"/>
      <c r="K49" s="144"/>
      <c r="L49" s="144"/>
      <c r="M49" s="144"/>
      <c r="N49" s="144"/>
      <c r="O49" s="144"/>
      <c r="P49" s="144"/>
      <c r="Q49" s="144"/>
      <c r="R49" s="144"/>
      <c r="S49" s="144"/>
      <c r="T49" s="144"/>
      <c r="U49" s="144"/>
      <c r="V49" s="144"/>
      <c r="W49" s="144"/>
      <c r="X49" s="144"/>
      <c r="Y49" s="144"/>
      <c r="Z49" s="144"/>
    </row>
    <row r="50" spans="1:26" ht="15.75" customHeight="1" x14ac:dyDescent="0.35">
      <c r="A50" s="178"/>
      <c r="B50" s="178"/>
      <c r="C50" s="178"/>
      <c r="D50" s="178"/>
      <c r="E50" s="178"/>
      <c r="F50" s="178"/>
      <c r="G50" s="178"/>
      <c r="H50" s="178"/>
      <c r="I50" s="178"/>
      <c r="J50" s="178"/>
      <c r="K50" s="144"/>
      <c r="L50" s="144"/>
      <c r="M50" s="144"/>
      <c r="N50" s="144"/>
      <c r="O50" s="144"/>
      <c r="P50" s="144"/>
      <c r="Q50" s="144"/>
      <c r="R50" s="144"/>
      <c r="S50" s="144"/>
      <c r="T50" s="144"/>
      <c r="U50" s="144"/>
      <c r="V50" s="144"/>
      <c r="W50" s="144"/>
      <c r="X50" s="144"/>
      <c r="Y50" s="144"/>
      <c r="Z50" s="144"/>
    </row>
    <row r="51" spans="1:26" ht="15.75" customHeight="1" x14ac:dyDescent="0.35">
      <c r="A51" s="276"/>
      <c r="B51" s="239"/>
      <c r="C51" s="178"/>
      <c r="D51" s="286"/>
      <c r="E51" s="239"/>
      <c r="F51" s="179"/>
      <c r="G51" s="179"/>
      <c r="H51" s="179"/>
      <c r="I51" s="179"/>
      <c r="J51" s="178"/>
      <c r="K51" s="144"/>
      <c r="L51" s="144"/>
      <c r="M51" s="144"/>
      <c r="N51" s="144"/>
      <c r="O51" s="144"/>
      <c r="P51" s="144"/>
      <c r="Q51" s="144"/>
      <c r="R51" s="144"/>
      <c r="S51" s="144"/>
      <c r="T51" s="144"/>
      <c r="U51" s="144"/>
      <c r="V51" s="144"/>
      <c r="W51" s="144"/>
      <c r="X51" s="144"/>
      <c r="Y51" s="144"/>
      <c r="Z51" s="144"/>
    </row>
    <row r="52" spans="1:26" ht="15.75" customHeight="1" x14ac:dyDescent="0.35">
      <c r="A52" s="277" t="s">
        <v>154</v>
      </c>
      <c r="B52" s="278"/>
      <c r="C52" s="144"/>
      <c r="D52" s="144" t="s">
        <v>155</v>
      </c>
      <c r="E52" s="144"/>
      <c r="F52" s="144"/>
      <c r="G52" s="144"/>
      <c r="H52" s="144"/>
      <c r="I52" s="144"/>
      <c r="J52" s="144"/>
      <c r="K52" s="144"/>
      <c r="L52" s="144"/>
      <c r="M52" s="144"/>
      <c r="N52" s="144"/>
      <c r="O52" s="144"/>
      <c r="P52" s="144"/>
      <c r="Q52" s="144"/>
      <c r="R52" s="144"/>
      <c r="S52" s="144"/>
      <c r="T52" s="144"/>
      <c r="U52" s="144"/>
      <c r="V52" s="144"/>
      <c r="W52" s="144"/>
      <c r="X52" s="144"/>
      <c r="Y52" s="144"/>
      <c r="Z52" s="144"/>
    </row>
    <row r="53" spans="1:26" ht="15.75" customHeight="1" x14ac:dyDescent="0.3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row>
    <row r="54" spans="1:26" ht="15.75" customHeight="1" x14ac:dyDescent="0.3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row>
    <row r="55" spans="1:26" ht="15.75" customHeight="1" x14ac:dyDescent="0.35">
      <c r="A55" s="279" t="s">
        <v>156</v>
      </c>
      <c r="B55" s="196"/>
      <c r="C55" s="196"/>
      <c r="D55" s="144"/>
      <c r="E55" s="144"/>
      <c r="F55" s="180"/>
      <c r="G55" s="180"/>
      <c r="H55" s="180"/>
      <c r="I55" s="180"/>
      <c r="J55" s="180"/>
      <c r="K55" s="180"/>
      <c r="L55" s="180"/>
      <c r="M55" s="144"/>
      <c r="N55" s="144"/>
      <c r="O55" s="144"/>
      <c r="P55" s="144"/>
      <c r="Q55" s="144"/>
      <c r="R55" s="144"/>
      <c r="S55" s="144"/>
      <c r="T55" s="144"/>
      <c r="U55" s="144"/>
      <c r="V55" s="144"/>
      <c r="W55" s="144"/>
      <c r="X55" s="144"/>
      <c r="Y55" s="144"/>
      <c r="Z55" s="144"/>
    </row>
    <row r="56" spans="1:26" ht="15.75" customHeight="1" x14ac:dyDescent="0.35">
      <c r="A56" s="280" t="s">
        <v>157</v>
      </c>
      <c r="B56" s="196"/>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row>
    <row r="57" spans="1:26" ht="15.75" customHeight="1" x14ac:dyDescent="0.3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row>
    <row r="58" spans="1:26" ht="15.75" customHeight="1" x14ac:dyDescent="0.3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row>
    <row r="59" spans="1:26" ht="15.75" customHeight="1" x14ac:dyDescent="0.3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row>
    <row r="60" spans="1:26" ht="15.75" customHeight="1" x14ac:dyDescent="0.3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row>
    <row r="61" spans="1:26" ht="15.75" customHeight="1" x14ac:dyDescent="0.3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row>
    <row r="62" spans="1:26" ht="15.75" customHeight="1" x14ac:dyDescent="0.3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row>
    <row r="63" spans="1:26" ht="15.75" customHeight="1" x14ac:dyDescent="0.3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row>
    <row r="64" spans="1:26" ht="15.75" customHeight="1" x14ac:dyDescent="0.3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row>
    <row r="65" spans="1:26" ht="15.75" customHeight="1" x14ac:dyDescent="0.3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row>
    <row r="66" spans="1:26" ht="15.75" customHeight="1" x14ac:dyDescent="0.3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row>
    <row r="67" spans="1:26" ht="15.75" customHeight="1" x14ac:dyDescent="0.3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row>
    <row r="68" spans="1:26" ht="15.75" customHeight="1" x14ac:dyDescent="0.3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row>
    <row r="69" spans="1:26" ht="15.75" customHeight="1" x14ac:dyDescent="0.3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row>
    <row r="70" spans="1:26" ht="15.75" customHeight="1" x14ac:dyDescent="0.3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row>
    <row r="71" spans="1:26" ht="15.75" customHeight="1" x14ac:dyDescent="0.3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row>
    <row r="72" spans="1:26" ht="15.75" customHeight="1" x14ac:dyDescent="0.3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row>
    <row r="73" spans="1:26" ht="15.75" customHeight="1" x14ac:dyDescent="0.3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row>
    <row r="74" spans="1:26" ht="15.75" customHeight="1" x14ac:dyDescent="0.3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spans="1:26" ht="15.75" customHeight="1" x14ac:dyDescent="0.3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spans="1:26" ht="15.75" customHeight="1" x14ac:dyDescent="0.3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spans="1:26" ht="15.75" customHeight="1" x14ac:dyDescent="0.3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spans="1:26" ht="15.75" customHeight="1" x14ac:dyDescent="0.3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spans="1:26" ht="15.75" customHeight="1" x14ac:dyDescent="0.3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spans="1:26" ht="15.75" customHeight="1" x14ac:dyDescent="0.3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spans="1:26" ht="15.75" customHeight="1" x14ac:dyDescent="0.3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ht="15.75" customHeight="1" x14ac:dyDescent="0.3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ht="15.75" customHeight="1" x14ac:dyDescent="0.3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ht="15.75" customHeight="1" x14ac:dyDescent="0.3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ht="15.75" customHeight="1" x14ac:dyDescent="0.3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ht="15.75" customHeight="1" x14ac:dyDescent="0.3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ht="15.75" customHeight="1" x14ac:dyDescent="0.3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ht="15.75" customHeight="1" x14ac:dyDescent="0.3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ht="15.75" customHeight="1" x14ac:dyDescent="0.3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ht="15.75" customHeight="1" x14ac:dyDescent="0.3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ht="15.75" customHeight="1" x14ac:dyDescent="0.3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ht="15.75" customHeight="1" x14ac:dyDescent="0.3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ht="15.75" customHeight="1" x14ac:dyDescent="0.3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ht="15.75" customHeight="1" x14ac:dyDescent="0.3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ht="15.75" customHeight="1" x14ac:dyDescent="0.3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ht="15.75" customHeight="1" x14ac:dyDescent="0.3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ht="15.75" customHeight="1" x14ac:dyDescent="0.3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spans="1:26" ht="15.75" customHeight="1" x14ac:dyDescent="0.3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spans="1:26" ht="15.75" customHeight="1" x14ac:dyDescent="0.3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spans="1:26" ht="15.75" customHeight="1" x14ac:dyDescent="0.3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spans="1:26" ht="15.75" customHeight="1" x14ac:dyDescent="0.3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spans="1:26" ht="15.75" customHeight="1" x14ac:dyDescent="0.3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spans="1:26" ht="15.75" customHeight="1" x14ac:dyDescent="0.3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spans="1:26" ht="15.75" customHeight="1" x14ac:dyDescent="0.3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spans="1:26" ht="15.75" customHeight="1" x14ac:dyDescent="0.3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spans="1:26" ht="15.75" customHeight="1" x14ac:dyDescent="0.3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spans="1:26" ht="15.75" customHeight="1" x14ac:dyDescent="0.3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spans="1:26" ht="15.75" customHeight="1" x14ac:dyDescent="0.3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spans="1:26" ht="15.75" customHeight="1" x14ac:dyDescent="0.3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spans="1:26" ht="15.75" customHeight="1" x14ac:dyDescent="0.3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spans="1:26" ht="15.75" customHeight="1" x14ac:dyDescent="0.3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spans="1:26" ht="15.75" customHeight="1" x14ac:dyDescent="0.3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spans="1:26" ht="15.75" customHeight="1" x14ac:dyDescent="0.3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spans="1:26" ht="15.75" customHeight="1" x14ac:dyDescent="0.3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spans="1:26" ht="15.75" customHeight="1" x14ac:dyDescent="0.3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spans="1:26" ht="15.75" customHeight="1" x14ac:dyDescent="0.3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spans="1:26" ht="15.75" customHeight="1" x14ac:dyDescent="0.3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spans="1:26" ht="15.75" customHeight="1" x14ac:dyDescent="0.3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spans="1:26" ht="15.75" customHeight="1" x14ac:dyDescent="0.3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spans="1:26" ht="15.75" customHeight="1" x14ac:dyDescent="0.3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ht="15.75" customHeight="1" x14ac:dyDescent="0.3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spans="1:26" ht="15.75" customHeight="1" x14ac:dyDescent="0.3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ht="15.75" customHeight="1" x14ac:dyDescent="0.3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ht="15.75" customHeight="1" x14ac:dyDescent="0.3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ht="15.75" customHeight="1" x14ac:dyDescent="0.3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ht="15.75" customHeight="1" x14ac:dyDescent="0.3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ht="15.75" customHeight="1" x14ac:dyDescent="0.3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ht="15.75" customHeight="1" x14ac:dyDescent="0.3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ht="15.75" customHeight="1" x14ac:dyDescent="0.3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ht="15.75" customHeight="1" x14ac:dyDescent="0.3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ht="15.75" customHeight="1" x14ac:dyDescent="0.3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ht="15.75" customHeight="1" x14ac:dyDescent="0.3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ht="15.75" customHeight="1" x14ac:dyDescent="0.3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ht="15.75" customHeight="1" x14ac:dyDescent="0.3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ht="15.75" customHeight="1" x14ac:dyDescent="0.3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ht="15.75" customHeight="1" x14ac:dyDescent="0.3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ht="15.75" customHeight="1" x14ac:dyDescent="0.3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ht="15.75" customHeight="1" x14ac:dyDescent="0.3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ht="15.75" customHeight="1" x14ac:dyDescent="0.3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ht="15.75" customHeight="1" x14ac:dyDescent="0.3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ht="15.75" customHeight="1" x14ac:dyDescent="0.3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ht="15.75" customHeight="1" x14ac:dyDescent="0.3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ht="15.75" customHeight="1" x14ac:dyDescent="0.3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ht="15.75" customHeight="1" x14ac:dyDescent="0.3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ht="15.75" customHeight="1" x14ac:dyDescent="0.3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ht="15.75" customHeight="1" x14ac:dyDescent="0.3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ht="15.75" customHeight="1" x14ac:dyDescent="0.3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spans="1:26" ht="15.75" customHeight="1" x14ac:dyDescent="0.3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row r="149" spans="1:26" ht="15.75" customHeight="1" x14ac:dyDescent="0.3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row>
    <row r="150" spans="1:26" ht="15.75" customHeight="1" x14ac:dyDescent="0.3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row>
    <row r="151" spans="1:26" ht="15.75" customHeight="1" x14ac:dyDescent="0.3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row>
    <row r="152" spans="1:26" ht="15.75" customHeight="1" x14ac:dyDescent="0.3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row>
    <row r="153" spans="1:26" ht="15.75" customHeight="1" x14ac:dyDescent="0.3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row>
    <row r="154" spans="1:26" ht="15.75" customHeight="1" x14ac:dyDescent="0.3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row>
    <row r="155" spans="1:26" ht="15.75" customHeight="1" x14ac:dyDescent="0.3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row>
    <row r="156" spans="1:26" ht="15.75" customHeight="1" x14ac:dyDescent="0.3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row>
    <row r="157" spans="1:26" ht="15.75" customHeight="1" x14ac:dyDescent="0.3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row>
    <row r="158" spans="1:26" ht="15.75" customHeight="1" x14ac:dyDescent="0.3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row>
    <row r="159" spans="1:26" ht="15.75" customHeight="1" x14ac:dyDescent="0.3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row>
    <row r="160" spans="1:26" ht="15.75" customHeight="1" x14ac:dyDescent="0.3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row>
    <row r="161" spans="1:26" ht="15.75" customHeight="1" x14ac:dyDescent="0.3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row>
    <row r="162" spans="1:26" ht="15.75" customHeight="1" x14ac:dyDescent="0.3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row>
    <row r="163" spans="1:26" ht="15.75" customHeight="1" x14ac:dyDescent="0.3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row>
    <row r="164" spans="1:26" ht="15.75" customHeight="1" x14ac:dyDescent="0.3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row>
    <row r="165" spans="1:26" ht="15.75" customHeight="1" x14ac:dyDescent="0.3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row>
    <row r="166" spans="1:26" ht="15.75" customHeight="1" x14ac:dyDescent="0.35">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row>
    <row r="167" spans="1:26" ht="15.75" customHeight="1" x14ac:dyDescent="0.35">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row>
    <row r="168" spans="1:26" ht="15.75" customHeight="1" x14ac:dyDescent="0.35">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row>
    <row r="169" spans="1:26" ht="15.75" customHeight="1" x14ac:dyDescent="0.35">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row>
    <row r="170" spans="1:26" ht="15.75" customHeight="1" x14ac:dyDescent="0.35">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row>
    <row r="171" spans="1:26" ht="15.75" customHeight="1" x14ac:dyDescent="0.35">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row>
    <row r="172" spans="1:26" ht="15.75" customHeight="1" x14ac:dyDescent="0.35">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row>
    <row r="173" spans="1:26" ht="15.75" customHeight="1" x14ac:dyDescent="0.35">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row>
    <row r="174" spans="1:26" ht="15.75" customHeight="1" x14ac:dyDescent="0.35">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row>
    <row r="175" spans="1:26" ht="15.75" customHeight="1" x14ac:dyDescent="0.35">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row>
    <row r="176" spans="1:26" ht="15.75" customHeight="1" x14ac:dyDescent="0.35">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row>
    <row r="177" spans="1:26" ht="15.75" customHeight="1" x14ac:dyDescent="0.35">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row>
    <row r="178" spans="1:26" ht="15.75" customHeight="1" x14ac:dyDescent="0.35">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row>
    <row r="179" spans="1:26" ht="15.75" customHeight="1" x14ac:dyDescent="0.35">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row>
    <row r="180" spans="1:26" ht="15.75" customHeight="1" x14ac:dyDescent="0.35">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row>
    <row r="181" spans="1:26" ht="15.75" customHeight="1" x14ac:dyDescent="0.35">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row>
    <row r="182" spans="1:26" ht="15.75" customHeight="1" x14ac:dyDescent="0.35">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row>
    <row r="183" spans="1:26" ht="15.75" customHeight="1" x14ac:dyDescent="0.35">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row>
    <row r="184" spans="1:26" ht="15.75" customHeight="1" x14ac:dyDescent="0.35">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row>
    <row r="185" spans="1:26" ht="15.75" customHeight="1" x14ac:dyDescent="0.35">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row>
    <row r="186" spans="1:26" ht="15.75" customHeight="1" x14ac:dyDescent="0.35">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row>
    <row r="187" spans="1:26" ht="15.75" customHeight="1" x14ac:dyDescent="0.35">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row>
    <row r="188" spans="1:26" ht="15.75" customHeight="1" x14ac:dyDescent="0.35">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row>
    <row r="189" spans="1:26" ht="15.75" customHeight="1" x14ac:dyDescent="0.3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row>
    <row r="190" spans="1:26" ht="15.75" customHeight="1" x14ac:dyDescent="0.3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row>
    <row r="191" spans="1:26" ht="15.75" customHeight="1" x14ac:dyDescent="0.35">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row>
    <row r="192" spans="1:26" ht="15.75" customHeight="1" x14ac:dyDescent="0.35">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row>
    <row r="193" spans="1:26" ht="15.75" customHeight="1" x14ac:dyDescent="0.35">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row>
    <row r="194" spans="1:26" ht="15.75" customHeight="1" x14ac:dyDescent="0.35">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row>
    <row r="195" spans="1:26" ht="15.75" customHeight="1" x14ac:dyDescent="0.35">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row>
    <row r="196" spans="1:26" ht="15.75" customHeight="1" x14ac:dyDescent="0.35">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row>
    <row r="197" spans="1:26" ht="15.75" customHeight="1" x14ac:dyDescent="0.35">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row>
    <row r="198" spans="1:26" ht="15.75" customHeight="1" x14ac:dyDescent="0.35">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row>
    <row r="199" spans="1:26" ht="15.75" customHeight="1" x14ac:dyDescent="0.35">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row>
    <row r="200" spans="1:26" ht="15.75" customHeight="1" x14ac:dyDescent="0.35">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row>
    <row r="201" spans="1:26" ht="15.75" customHeight="1" x14ac:dyDescent="0.35">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row>
    <row r="202" spans="1:26" ht="15.75" customHeight="1" x14ac:dyDescent="0.3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row>
    <row r="203" spans="1:26" ht="15.75" customHeight="1" x14ac:dyDescent="0.3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row>
    <row r="204" spans="1:26" ht="15.75" customHeight="1" x14ac:dyDescent="0.3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row>
    <row r="205" spans="1:26" ht="15.75" customHeight="1" x14ac:dyDescent="0.35">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row>
    <row r="206" spans="1:26" ht="15.75" customHeight="1" x14ac:dyDescent="0.35">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row>
    <row r="207" spans="1:26" ht="15.75" customHeight="1" x14ac:dyDescent="0.35">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row>
    <row r="208" spans="1:26" ht="15.75" customHeight="1" x14ac:dyDescent="0.35">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row>
    <row r="209" spans="1:26" ht="15.75" customHeight="1" x14ac:dyDescent="0.35">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row>
    <row r="210" spans="1:26" ht="15.75" customHeight="1" x14ac:dyDescent="0.35">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row>
    <row r="211" spans="1:26" ht="15.75" customHeight="1" x14ac:dyDescent="0.35">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row>
    <row r="212" spans="1:26" ht="15.75" customHeight="1" x14ac:dyDescent="0.3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row>
    <row r="213" spans="1:26" ht="15.75" customHeight="1" x14ac:dyDescent="0.3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row>
    <row r="214" spans="1:26" ht="15.75" customHeight="1" x14ac:dyDescent="0.35">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row>
    <row r="215" spans="1:26" ht="15.75" customHeight="1" x14ac:dyDescent="0.35">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row>
    <row r="216" spans="1:26" ht="15.75" customHeight="1" x14ac:dyDescent="0.35">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row>
    <row r="217" spans="1:26" ht="15.75" customHeight="1" x14ac:dyDescent="0.35">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row>
    <row r="218" spans="1:26" ht="15.75" customHeight="1" x14ac:dyDescent="0.35">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row>
    <row r="219" spans="1:26" ht="15.75" customHeight="1" x14ac:dyDescent="0.35">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row>
    <row r="220" spans="1:26" ht="15.75" customHeight="1" x14ac:dyDescent="0.35">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row>
    <row r="221" spans="1:26" ht="15.75" customHeight="1" x14ac:dyDescent="0.35">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row>
    <row r="222" spans="1:26" ht="15.75" customHeight="1" x14ac:dyDescent="0.35">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row>
    <row r="223" spans="1:26" ht="15.75" customHeight="1" x14ac:dyDescent="0.35">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row>
    <row r="224" spans="1:26" ht="15.75" customHeight="1" x14ac:dyDescent="0.35">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row>
    <row r="225" spans="1:26" ht="15.75" customHeight="1" x14ac:dyDescent="0.35">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row>
    <row r="226" spans="1:26" ht="15.75" customHeight="1" x14ac:dyDescent="0.35">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row>
    <row r="227" spans="1:26" ht="15.75" customHeight="1" x14ac:dyDescent="0.35">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row>
    <row r="228" spans="1:26" ht="15.75" customHeight="1" x14ac:dyDescent="0.3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row>
    <row r="229" spans="1:26" ht="15.75" customHeight="1" x14ac:dyDescent="0.3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row>
    <row r="230" spans="1:26" ht="15.75" customHeight="1" x14ac:dyDescent="0.35">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row>
    <row r="231" spans="1:26" ht="15.75" customHeight="1" x14ac:dyDescent="0.35">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row>
    <row r="232" spans="1:26" ht="15.75" customHeight="1" x14ac:dyDescent="0.35">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row>
    <row r="233" spans="1:26" ht="15.75" customHeight="1" x14ac:dyDescent="0.35">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row>
    <row r="234" spans="1:26" ht="15.75" customHeight="1" x14ac:dyDescent="0.35">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row>
    <row r="235" spans="1:26" ht="15.75" customHeight="1" x14ac:dyDescent="0.35">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row>
    <row r="236" spans="1:26" ht="15.75" customHeight="1" x14ac:dyDescent="0.35">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row>
    <row r="237" spans="1:26" ht="15.75" customHeight="1" x14ac:dyDescent="0.35">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row>
    <row r="238" spans="1:26" ht="15.75" customHeight="1" x14ac:dyDescent="0.35">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row>
    <row r="239" spans="1:26" ht="15.75" customHeight="1" x14ac:dyDescent="0.35">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row>
    <row r="240" spans="1:26" ht="15.75" customHeight="1" x14ac:dyDescent="0.35">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row>
    <row r="241" spans="1:26" ht="15.75" customHeight="1" x14ac:dyDescent="0.35">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row>
    <row r="242" spans="1:26" ht="15.75" customHeight="1" x14ac:dyDescent="0.35">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row>
    <row r="243" spans="1:26" ht="15.75" customHeight="1" x14ac:dyDescent="0.35">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row>
    <row r="244" spans="1:26" ht="15.75" customHeight="1" x14ac:dyDescent="0.35">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row>
    <row r="245" spans="1:26" ht="15.75" customHeight="1" x14ac:dyDescent="0.35">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row>
    <row r="246" spans="1:26" ht="15.75" customHeight="1" x14ac:dyDescent="0.35">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row>
    <row r="247" spans="1:26" ht="15.75" customHeight="1" x14ac:dyDescent="0.35">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row>
    <row r="248" spans="1:26" ht="15.75" customHeight="1" x14ac:dyDescent="0.35">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row>
    <row r="249" spans="1:26" ht="15.75" customHeight="1" x14ac:dyDescent="0.35">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row>
    <row r="250" spans="1:26" ht="15.75" customHeight="1" x14ac:dyDescent="0.35">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row>
    <row r="251" spans="1:26" ht="15.75" customHeight="1" x14ac:dyDescent="0.3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row>
    <row r="252" spans="1:26" ht="15.75" customHeight="1" x14ac:dyDescent="0.35">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row>
    <row r="253" spans="1:26" ht="15.75" customHeight="1" x14ac:dyDescent="0.35">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row>
    <row r="254" spans="1:26" ht="15.75" customHeight="1" x14ac:dyDescent="0.35">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row>
    <row r="255" spans="1:26" ht="15.75" customHeight="1" x14ac:dyDescent="0.35">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row>
    <row r="256" spans="1:26" ht="15.75" customHeight="1" x14ac:dyDescent="0.35">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row>
    <row r="257" spans="1:26" ht="15.75" customHeight="1" x14ac:dyDescent="0.35">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row>
    <row r="258" spans="1:26" ht="15.75" customHeight="1" x14ac:dyDescent="0.35">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row>
    <row r="259" spans="1:26" ht="15.75" customHeight="1" x14ac:dyDescent="0.35">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row>
    <row r="260" spans="1:26" ht="15.75" customHeight="1" x14ac:dyDescent="0.35">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row>
    <row r="261" spans="1:26" ht="15.75" customHeight="1" x14ac:dyDescent="0.35">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row>
    <row r="262" spans="1:26" ht="15.75" customHeight="1" x14ac:dyDescent="0.35">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row>
    <row r="263" spans="1:26" ht="15.75" customHeight="1" x14ac:dyDescent="0.35">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row>
    <row r="264" spans="1:26" ht="15.75" customHeight="1" x14ac:dyDescent="0.35">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row>
    <row r="265" spans="1:26" ht="15.75" customHeight="1" x14ac:dyDescent="0.35">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row>
    <row r="266" spans="1:26" ht="15.75" customHeight="1" x14ac:dyDescent="0.35">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row>
    <row r="267" spans="1:26" ht="15.75" customHeight="1" x14ac:dyDescent="0.35">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row>
    <row r="268" spans="1:26" ht="15.75" customHeight="1" x14ac:dyDescent="0.35">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row>
    <row r="269" spans="1:26" ht="15.75" customHeight="1" x14ac:dyDescent="0.35">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row>
    <row r="270" spans="1:26" ht="15.75" customHeight="1" x14ac:dyDescent="0.35">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row>
    <row r="271" spans="1:26" ht="15.75" customHeight="1" x14ac:dyDescent="0.35">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row>
    <row r="272" spans="1:26" ht="15.75" customHeight="1" x14ac:dyDescent="0.35">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row>
    <row r="273" spans="1:26" ht="15.75" customHeight="1" x14ac:dyDescent="0.35">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row>
    <row r="274" spans="1:26" ht="15.75" customHeight="1" x14ac:dyDescent="0.35">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row>
    <row r="275" spans="1:26" ht="15.75" customHeight="1" x14ac:dyDescent="0.35">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row>
    <row r="276" spans="1:26" ht="15.75" customHeight="1" x14ac:dyDescent="0.35">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row>
    <row r="277" spans="1:26" ht="15.75" customHeight="1" x14ac:dyDescent="0.35">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row>
    <row r="278" spans="1:26" ht="15.75" customHeight="1" x14ac:dyDescent="0.35">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row>
    <row r="279" spans="1:26" ht="15.75" customHeight="1" x14ac:dyDescent="0.35">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row>
    <row r="280" spans="1:26" ht="15.75" customHeight="1" x14ac:dyDescent="0.35">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row>
    <row r="281" spans="1:26" ht="15.75" customHeight="1" x14ac:dyDescent="0.35">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row>
    <row r="282" spans="1:26" ht="15.75" customHeight="1" x14ac:dyDescent="0.35">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row>
    <row r="283" spans="1:26" ht="15.75" customHeight="1" x14ac:dyDescent="0.35">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row>
    <row r="284" spans="1:26" ht="15.75" customHeight="1" x14ac:dyDescent="0.35">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row>
    <row r="285" spans="1:26" ht="15.75" customHeight="1" x14ac:dyDescent="0.35">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row>
    <row r="286" spans="1:26" ht="15.75" customHeight="1" x14ac:dyDescent="0.35">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row>
    <row r="287" spans="1:26" ht="15.75" customHeight="1" x14ac:dyDescent="0.35">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row>
    <row r="288" spans="1:26" ht="15.75" customHeight="1" x14ac:dyDescent="0.35">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row>
    <row r="289" spans="1:26" ht="15.75" customHeight="1" x14ac:dyDescent="0.35">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row>
    <row r="290" spans="1:26" ht="15.75" customHeight="1" x14ac:dyDescent="0.35">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row>
    <row r="291" spans="1:26" ht="15.75" customHeight="1" x14ac:dyDescent="0.35">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row>
    <row r="292" spans="1:26" ht="15.75" customHeight="1" x14ac:dyDescent="0.35">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row>
    <row r="293" spans="1:26" ht="15.75" customHeight="1" x14ac:dyDescent="0.35">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row>
    <row r="294" spans="1:26" ht="15.75" customHeight="1" x14ac:dyDescent="0.35">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row>
    <row r="295" spans="1:26" ht="15.75" customHeight="1" x14ac:dyDescent="0.35">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row>
    <row r="296" spans="1:26" ht="15.75" customHeight="1" x14ac:dyDescent="0.35">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row>
    <row r="297" spans="1:26" ht="15.75" customHeight="1" x14ac:dyDescent="0.35">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row>
    <row r="298" spans="1:26" ht="15.75" customHeight="1" x14ac:dyDescent="0.35">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row>
    <row r="299" spans="1:26" ht="15.75" customHeight="1" x14ac:dyDescent="0.35">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row>
    <row r="300" spans="1:26" ht="15.75" customHeight="1" x14ac:dyDescent="0.35">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row>
    <row r="301" spans="1:26" ht="15.75" customHeight="1" x14ac:dyDescent="0.35">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row>
    <row r="302" spans="1:26" ht="15.75" customHeight="1" x14ac:dyDescent="0.35">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row>
    <row r="303" spans="1:26" ht="15.75" customHeight="1" x14ac:dyDescent="0.35">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row>
    <row r="304" spans="1:26" ht="15.75" customHeight="1" x14ac:dyDescent="0.35">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row>
    <row r="305" spans="1:26" ht="15.75" customHeight="1" x14ac:dyDescent="0.35">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row>
    <row r="306" spans="1:26" ht="15.75" customHeight="1" x14ac:dyDescent="0.35">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row>
    <row r="307" spans="1:26" ht="15.75" customHeight="1" x14ac:dyDescent="0.35">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row>
    <row r="308" spans="1:26" ht="15.75" customHeight="1" x14ac:dyDescent="0.35">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row>
    <row r="309" spans="1:26" ht="15.75" customHeight="1" x14ac:dyDescent="0.35">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row>
    <row r="310" spans="1:26" ht="15.75" customHeight="1" x14ac:dyDescent="0.35">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row>
    <row r="311" spans="1:26" ht="15.75" customHeight="1" x14ac:dyDescent="0.35">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row>
    <row r="312" spans="1:26" ht="15.75" customHeight="1" x14ac:dyDescent="0.35">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row>
    <row r="313" spans="1:26" ht="15.75" customHeight="1" x14ac:dyDescent="0.35">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row>
    <row r="314" spans="1:26" ht="15.75" customHeight="1" x14ac:dyDescent="0.35">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row>
    <row r="315" spans="1:26" ht="15.75" customHeight="1" x14ac:dyDescent="0.35">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row>
    <row r="316" spans="1:26" ht="15.75" customHeight="1" x14ac:dyDescent="0.35">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row>
    <row r="317" spans="1:26" ht="15.75" customHeight="1" x14ac:dyDescent="0.35">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row>
    <row r="318" spans="1:26" ht="15.75" customHeight="1" x14ac:dyDescent="0.35">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row>
    <row r="319" spans="1:26" ht="15.75" customHeight="1" x14ac:dyDescent="0.35">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row>
    <row r="320" spans="1:26" ht="15.75" customHeight="1" x14ac:dyDescent="0.35">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row>
    <row r="321" spans="1:26" ht="15.75" customHeight="1" x14ac:dyDescent="0.35">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row>
    <row r="322" spans="1:26" ht="15.75" customHeight="1" x14ac:dyDescent="0.35">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row>
    <row r="323" spans="1:26" ht="15.75" customHeight="1" x14ac:dyDescent="0.35">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row>
    <row r="324" spans="1:26" ht="15.75" customHeight="1" x14ac:dyDescent="0.35">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row>
    <row r="325" spans="1:26" ht="15.75" customHeight="1" x14ac:dyDescent="0.35">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row>
    <row r="326" spans="1:26" ht="15.75" customHeight="1" x14ac:dyDescent="0.35">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row>
    <row r="327" spans="1:26" ht="15.75" customHeight="1" x14ac:dyDescent="0.35">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row>
    <row r="328" spans="1:26" ht="15.75" customHeight="1" x14ac:dyDescent="0.3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row>
    <row r="329" spans="1:26" ht="15.75" customHeight="1" x14ac:dyDescent="0.3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row>
    <row r="330" spans="1:26" ht="15.75" customHeight="1" x14ac:dyDescent="0.3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row>
    <row r="331" spans="1:26" ht="15.75" customHeight="1" x14ac:dyDescent="0.3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row>
    <row r="332" spans="1:26" ht="15.75" customHeight="1" x14ac:dyDescent="0.3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row>
    <row r="333" spans="1:26" ht="15.75" customHeight="1" x14ac:dyDescent="0.3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row>
    <row r="334" spans="1:26" ht="15.75" customHeight="1" x14ac:dyDescent="0.35">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row>
    <row r="335" spans="1:26" ht="15.75" customHeight="1" x14ac:dyDescent="0.35">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row>
    <row r="336" spans="1:26" ht="15.75" customHeight="1" x14ac:dyDescent="0.35">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row>
    <row r="337" spans="1:26" ht="15.75" customHeight="1" x14ac:dyDescent="0.35">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row>
    <row r="338" spans="1:26" ht="15.75" customHeight="1" x14ac:dyDescent="0.35">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row>
    <row r="339" spans="1:26" ht="15.75" customHeight="1" x14ac:dyDescent="0.35">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row>
    <row r="340" spans="1:26" ht="15.75" customHeight="1" x14ac:dyDescent="0.35">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row>
    <row r="341" spans="1:26" ht="15.75" customHeight="1" x14ac:dyDescent="0.35">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row>
    <row r="342" spans="1:26" ht="15.75" customHeight="1" x14ac:dyDescent="0.35">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row>
    <row r="343" spans="1:26" ht="15.75" customHeight="1" x14ac:dyDescent="0.35">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row>
    <row r="344" spans="1:26" ht="15.75" customHeight="1" x14ac:dyDescent="0.35">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row>
    <row r="345" spans="1:26" ht="15.75" customHeight="1" x14ac:dyDescent="0.35">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row>
    <row r="346" spans="1:26" ht="15.75" customHeight="1" x14ac:dyDescent="0.35">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row>
    <row r="347" spans="1:26" ht="15.75" customHeight="1" x14ac:dyDescent="0.35">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row>
    <row r="348" spans="1:26" ht="15.75" customHeight="1" x14ac:dyDescent="0.35">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row>
    <row r="349" spans="1:26" ht="15.75" customHeight="1" x14ac:dyDescent="0.35">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row>
    <row r="350" spans="1:26" ht="15.75" customHeight="1" x14ac:dyDescent="0.35">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row>
    <row r="351" spans="1:26" ht="15.75" customHeight="1" x14ac:dyDescent="0.35">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row>
    <row r="352" spans="1:26" ht="15.75" customHeight="1" x14ac:dyDescent="0.35">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row>
    <row r="353" spans="1:26" ht="15.75" customHeight="1" x14ac:dyDescent="0.35">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row>
    <row r="354" spans="1:26" ht="15.75" customHeight="1" x14ac:dyDescent="0.35">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row>
    <row r="355" spans="1:26" ht="15.75" customHeight="1" x14ac:dyDescent="0.35">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row>
    <row r="356" spans="1:26" ht="15.75" customHeight="1" x14ac:dyDescent="0.35">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row>
    <row r="357" spans="1:26" ht="15.75" customHeight="1" x14ac:dyDescent="0.35">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row>
    <row r="358" spans="1:26" ht="15.75" customHeight="1" x14ac:dyDescent="0.35">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row>
    <row r="359" spans="1:26" ht="15.75" customHeight="1" x14ac:dyDescent="0.35">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row>
    <row r="360" spans="1:26" ht="15.75" customHeight="1" x14ac:dyDescent="0.35">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row>
    <row r="361" spans="1:26" ht="15.75" customHeight="1" x14ac:dyDescent="0.35">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row>
    <row r="362" spans="1:26" ht="15.75" customHeight="1" x14ac:dyDescent="0.35">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row>
    <row r="363" spans="1:26" ht="15.75" customHeight="1" x14ac:dyDescent="0.35">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row>
    <row r="364" spans="1:26" ht="15.75" customHeight="1" x14ac:dyDescent="0.35">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row>
    <row r="365" spans="1:26" ht="15.75" customHeight="1" x14ac:dyDescent="0.35">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row>
    <row r="366" spans="1:26" ht="15.75" customHeight="1" x14ac:dyDescent="0.35">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row>
    <row r="367" spans="1:26" ht="15.75" customHeight="1" x14ac:dyDescent="0.35">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row>
    <row r="368" spans="1:26" ht="15.75" customHeight="1" x14ac:dyDescent="0.35">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row>
    <row r="369" spans="1:26" ht="15.75" customHeight="1" x14ac:dyDescent="0.35">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row>
    <row r="370" spans="1:26" ht="15.75" customHeight="1" x14ac:dyDescent="0.35">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row>
    <row r="371" spans="1:26" ht="15.75" customHeight="1" x14ac:dyDescent="0.35">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row>
    <row r="372" spans="1:26" ht="15.75" customHeight="1" x14ac:dyDescent="0.35">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row>
    <row r="373" spans="1:26" ht="15.75" customHeight="1" x14ac:dyDescent="0.35">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row>
    <row r="374" spans="1:26" ht="15.75" customHeight="1" x14ac:dyDescent="0.35">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row>
    <row r="375" spans="1:26" ht="15.75" customHeight="1" x14ac:dyDescent="0.35">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row>
    <row r="376" spans="1:26" ht="15.75" customHeight="1" x14ac:dyDescent="0.35">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row>
    <row r="377" spans="1:26" ht="15.75" customHeight="1" x14ac:dyDescent="0.35">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row>
    <row r="378" spans="1:26" ht="15.75" customHeight="1" x14ac:dyDescent="0.35">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row>
    <row r="379" spans="1:26" ht="15.75" customHeight="1" x14ac:dyDescent="0.35">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row>
    <row r="380" spans="1:26" ht="15.75" customHeight="1" x14ac:dyDescent="0.35">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row>
    <row r="381" spans="1:26" ht="15.75" customHeight="1" x14ac:dyDescent="0.35">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row>
    <row r="382" spans="1:26" ht="15.75" customHeight="1" x14ac:dyDescent="0.35">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row>
    <row r="383" spans="1:26" ht="15.75" customHeight="1" x14ac:dyDescent="0.35">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row>
    <row r="384" spans="1:26" ht="15.75" customHeight="1" x14ac:dyDescent="0.35">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row>
    <row r="385" spans="1:26" ht="15.75" customHeight="1" x14ac:dyDescent="0.35">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row>
    <row r="386" spans="1:26" ht="15.75" customHeight="1" x14ac:dyDescent="0.35">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row>
    <row r="387" spans="1:26" ht="15.75" customHeight="1" x14ac:dyDescent="0.35">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row>
    <row r="388" spans="1:26" ht="15.75" customHeight="1" x14ac:dyDescent="0.35">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row>
    <row r="389" spans="1:26" ht="15.75" customHeight="1" x14ac:dyDescent="0.35">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row>
    <row r="390" spans="1:26" ht="15.75" customHeight="1" x14ac:dyDescent="0.35">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row>
    <row r="391" spans="1:26" ht="15.75" customHeight="1" x14ac:dyDescent="0.35">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row>
    <row r="392" spans="1:26" ht="15.75" customHeight="1" x14ac:dyDescent="0.35">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row>
    <row r="393" spans="1:26" ht="15.75" customHeight="1" x14ac:dyDescent="0.35">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row>
    <row r="394" spans="1:26" ht="15.75" customHeight="1" x14ac:dyDescent="0.35">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row>
    <row r="395" spans="1:26" ht="15.75" customHeight="1" x14ac:dyDescent="0.35">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row>
    <row r="396" spans="1:26" ht="15.75" customHeight="1" x14ac:dyDescent="0.35">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row>
    <row r="397" spans="1:26" ht="15.75" customHeight="1" x14ac:dyDescent="0.35">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row>
    <row r="398" spans="1:26" ht="15.75" customHeight="1" x14ac:dyDescent="0.35">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row>
    <row r="399" spans="1:26" ht="15.75" customHeight="1" x14ac:dyDescent="0.35">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row>
    <row r="400" spans="1:26" ht="15.75" customHeight="1" x14ac:dyDescent="0.35">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row>
    <row r="401" spans="1:26" ht="15.75" customHeight="1" x14ac:dyDescent="0.35">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row>
    <row r="402" spans="1:26" ht="15.75" customHeight="1" x14ac:dyDescent="0.35">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row>
    <row r="403" spans="1:26" ht="15.75" customHeight="1" x14ac:dyDescent="0.35">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row>
    <row r="404" spans="1:26" ht="15.75" customHeight="1" x14ac:dyDescent="0.35">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row>
    <row r="405" spans="1:26" ht="15.75" customHeight="1" x14ac:dyDescent="0.35">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row>
    <row r="406" spans="1:26" ht="15.75" customHeight="1" x14ac:dyDescent="0.35">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row>
    <row r="407" spans="1:26" ht="15.75" customHeight="1" x14ac:dyDescent="0.35">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row>
    <row r="408" spans="1:26" ht="15.75" customHeight="1" x14ac:dyDescent="0.35">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row>
    <row r="409" spans="1:26" ht="15.75" customHeight="1" x14ac:dyDescent="0.35">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row>
    <row r="410" spans="1:26" ht="15.75" customHeight="1" x14ac:dyDescent="0.35">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row>
    <row r="411" spans="1:26" ht="15.75" customHeight="1" x14ac:dyDescent="0.35">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row>
    <row r="412" spans="1:26" ht="15.75" customHeight="1" x14ac:dyDescent="0.35">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row>
    <row r="413" spans="1:26" ht="15.75" customHeight="1" x14ac:dyDescent="0.35">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row>
    <row r="414" spans="1:26" ht="15.75" customHeight="1" x14ac:dyDescent="0.35">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row>
    <row r="415" spans="1:26" ht="15.75" customHeight="1" x14ac:dyDescent="0.35">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row>
    <row r="416" spans="1:26" ht="15.75" customHeight="1" x14ac:dyDescent="0.35">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row>
    <row r="417" spans="1:26" ht="15.75" customHeight="1" x14ac:dyDescent="0.35">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row>
    <row r="418" spans="1:26" ht="15.75" customHeight="1" x14ac:dyDescent="0.35">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row>
    <row r="419" spans="1:26" ht="15.75" customHeight="1" x14ac:dyDescent="0.35">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row>
    <row r="420" spans="1:26" ht="15.75" customHeight="1" x14ac:dyDescent="0.35">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row>
    <row r="421" spans="1:26" ht="15.75" customHeight="1" x14ac:dyDescent="0.35">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row>
    <row r="422" spans="1:26" ht="15.75" customHeight="1" x14ac:dyDescent="0.35">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row>
    <row r="423" spans="1:26" ht="15.75" customHeight="1" x14ac:dyDescent="0.35">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row>
    <row r="424" spans="1:26" ht="15.75" customHeight="1" x14ac:dyDescent="0.35">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row>
    <row r="425" spans="1:26" ht="15.75" customHeight="1" x14ac:dyDescent="0.35">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row>
    <row r="426" spans="1:26" ht="15.75" customHeight="1" x14ac:dyDescent="0.35">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row>
    <row r="427" spans="1:26" ht="15.75" customHeight="1" x14ac:dyDescent="0.35">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row>
    <row r="428" spans="1:26" ht="15.75" customHeight="1" x14ac:dyDescent="0.35">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row>
    <row r="429" spans="1:26" ht="15.75" customHeight="1" x14ac:dyDescent="0.35">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row>
    <row r="430" spans="1:26" ht="15.75" customHeight="1" x14ac:dyDescent="0.35">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row>
    <row r="431" spans="1:26" ht="15.75" customHeight="1" x14ac:dyDescent="0.35">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row>
    <row r="432" spans="1:26" ht="15.75" customHeight="1" x14ac:dyDescent="0.35">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row>
    <row r="433" spans="1:26" ht="15.75" customHeight="1" x14ac:dyDescent="0.35">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row>
    <row r="434" spans="1:26" ht="15.75" customHeight="1" x14ac:dyDescent="0.35">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row>
    <row r="435" spans="1:26" ht="15.75" customHeight="1" x14ac:dyDescent="0.35">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row>
    <row r="436" spans="1:26" ht="15.75" customHeight="1" x14ac:dyDescent="0.35">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row>
    <row r="437" spans="1:26" ht="15.75" customHeight="1" x14ac:dyDescent="0.35">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row>
    <row r="438" spans="1:26" ht="15.75" customHeight="1" x14ac:dyDescent="0.35">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row>
    <row r="439" spans="1:26" ht="15.75" customHeight="1" x14ac:dyDescent="0.35">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row>
    <row r="440" spans="1:26" ht="15.75" customHeight="1" x14ac:dyDescent="0.35">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row>
    <row r="441" spans="1:26" ht="15.75" customHeight="1" x14ac:dyDescent="0.35">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row>
    <row r="442" spans="1:26" ht="15.75" customHeight="1" x14ac:dyDescent="0.35">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row>
    <row r="443" spans="1:26" ht="15.75" customHeight="1" x14ac:dyDescent="0.35">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row>
    <row r="444" spans="1:26" ht="15.75" customHeight="1" x14ac:dyDescent="0.35">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row>
    <row r="445" spans="1:26" ht="15.75" customHeight="1" x14ac:dyDescent="0.35">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row>
    <row r="446" spans="1:26" ht="15.75" customHeight="1" x14ac:dyDescent="0.35">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row>
    <row r="447" spans="1:26" ht="15.75" customHeight="1" x14ac:dyDescent="0.35">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row>
    <row r="448" spans="1:26" ht="15.75" customHeight="1" x14ac:dyDescent="0.35">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row>
    <row r="449" spans="1:26" ht="15.75" customHeight="1" x14ac:dyDescent="0.35">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row>
    <row r="450" spans="1:26" ht="15.75" customHeight="1" x14ac:dyDescent="0.35">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row>
    <row r="451" spans="1:26" ht="15.75" customHeight="1" x14ac:dyDescent="0.35">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row>
    <row r="452" spans="1:26" ht="15.75" customHeight="1" x14ac:dyDescent="0.35">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row>
    <row r="453" spans="1:26" ht="15.75" customHeight="1" x14ac:dyDescent="0.35">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row>
    <row r="454" spans="1:26" ht="15.75" customHeight="1" x14ac:dyDescent="0.35">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row>
    <row r="455" spans="1:26" ht="15.75" customHeight="1" x14ac:dyDescent="0.35">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row>
    <row r="456" spans="1:26" ht="15.75" customHeight="1" x14ac:dyDescent="0.35">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row>
    <row r="457" spans="1:26" ht="15.75" customHeight="1" x14ac:dyDescent="0.35">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row>
    <row r="458" spans="1:26" ht="15.75" customHeight="1" x14ac:dyDescent="0.35">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row>
    <row r="459" spans="1:26" ht="15.75" customHeight="1" x14ac:dyDescent="0.35">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row>
    <row r="460" spans="1:26" ht="15.75" customHeight="1" x14ac:dyDescent="0.35">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row>
    <row r="461" spans="1:26" ht="15.75" customHeight="1" x14ac:dyDescent="0.35">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row>
    <row r="462" spans="1:26" ht="15.75" customHeight="1" x14ac:dyDescent="0.35">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row>
    <row r="463" spans="1:26" ht="15.75" customHeight="1" x14ac:dyDescent="0.35">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row>
    <row r="464" spans="1:26" ht="15.75" customHeight="1" x14ac:dyDescent="0.35">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row>
    <row r="465" spans="1:26" ht="15.75" customHeight="1" x14ac:dyDescent="0.35">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row>
    <row r="466" spans="1:26" ht="15.75" customHeight="1" x14ac:dyDescent="0.35">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row>
    <row r="467" spans="1:26" ht="15.75" customHeight="1" x14ac:dyDescent="0.35">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row>
    <row r="468" spans="1:26" ht="15.75" customHeight="1" x14ac:dyDescent="0.35">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row>
    <row r="469" spans="1:26" ht="15.75" customHeight="1" x14ac:dyDescent="0.35">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row>
    <row r="470" spans="1:26" ht="15.75" customHeight="1" x14ac:dyDescent="0.35">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row>
    <row r="471" spans="1:26" ht="15.75" customHeight="1" x14ac:dyDescent="0.35">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row>
    <row r="472" spans="1:26" ht="15.75" customHeight="1" x14ac:dyDescent="0.35">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row>
    <row r="473" spans="1:26" ht="15.75" customHeight="1" x14ac:dyDescent="0.35">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row>
    <row r="474" spans="1:26" ht="15.75" customHeight="1" x14ac:dyDescent="0.35">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row>
    <row r="475" spans="1:26" ht="15.75" customHeight="1" x14ac:dyDescent="0.35">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row>
    <row r="476" spans="1:26" ht="15.75" customHeight="1" x14ac:dyDescent="0.35">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row>
    <row r="477" spans="1:26" ht="15.75" customHeight="1" x14ac:dyDescent="0.35">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row>
    <row r="478" spans="1:26" ht="15.75" customHeight="1" x14ac:dyDescent="0.35">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row>
    <row r="479" spans="1:26" ht="15.75" customHeight="1" x14ac:dyDescent="0.35">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row>
    <row r="480" spans="1:26" ht="15.75" customHeight="1" x14ac:dyDescent="0.35">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row>
    <row r="481" spans="1:26" ht="15.75" customHeight="1" x14ac:dyDescent="0.35">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row>
    <row r="482" spans="1:26" ht="15.75" customHeight="1" x14ac:dyDescent="0.35">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row>
    <row r="483" spans="1:26" ht="15.75" customHeight="1" x14ac:dyDescent="0.35">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row>
    <row r="484" spans="1:26" ht="15.75" customHeight="1" x14ac:dyDescent="0.35">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row>
    <row r="485" spans="1:26" ht="15.75" customHeight="1" x14ac:dyDescent="0.35">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row>
    <row r="486" spans="1:26" ht="15.75" customHeight="1" x14ac:dyDescent="0.35">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row>
    <row r="487" spans="1:26" ht="15.75" customHeight="1" x14ac:dyDescent="0.35">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row>
    <row r="488" spans="1:26" ht="15.75" customHeight="1" x14ac:dyDescent="0.35">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row>
    <row r="489" spans="1:26" ht="15.75" customHeight="1" x14ac:dyDescent="0.35">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row>
    <row r="490" spans="1:26" ht="15.75" customHeight="1" x14ac:dyDescent="0.35">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row>
    <row r="491" spans="1:26" ht="15.75" customHeight="1" x14ac:dyDescent="0.35">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row>
    <row r="492" spans="1:26" ht="15.75" customHeight="1" x14ac:dyDescent="0.35">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row>
    <row r="493" spans="1:26" ht="15.75" customHeight="1" x14ac:dyDescent="0.35">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row>
    <row r="494" spans="1:26" ht="15.75" customHeight="1" x14ac:dyDescent="0.35">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row>
    <row r="495" spans="1:26" ht="15.75" customHeight="1" x14ac:dyDescent="0.35">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row>
    <row r="496" spans="1:26" ht="15.75" customHeight="1" x14ac:dyDescent="0.35">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row>
    <row r="497" spans="1:26" ht="15.75" customHeight="1" x14ac:dyDescent="0.35">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row>
    <row r="498" spans="1:26" ht="15.75" customHeight="1" x14ac:dyDescent="0.35">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row>
    <row r="499" spans="1:26" ht="15.75" customHeight="1" x14ac:dyDescent="0.35">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row>
    <row r="500" spans="1:26" ht="15.75" customHeight="1" x14ac:dyDescent="0.35">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row>
    <row r="501" spans="1:26" ht="15.75" customHeight="1" x14ac:dyDescent="0.35">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row>
    <row r="502" spans="1:26" ht="15.75" customHeight="1" x14ac:dyDescent="0.35">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row>
    <row r="503" spans="1:26" ht="15.75" customHeight="1" x14ac:dyDescent="0.35">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row>
    <row r="504" spans="1:26" ht="15.75" customHeight="1" x14ac:dyDescent="0.35">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row>
    <row r="505" spans="1:26" ht="15.75" customHeight="1" x14ac:dyDescent="0.35">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row>
    <row r="506" spans="1:26" ht="15.75" customHeight="1" x14ac:dyDescent="0.35">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row>
    <row r="507" spans="1:26" ht="15.75" customHeight="1" x14ac:dyDescent="0.35">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row>
    <row r="508" spans="1:26" ht="15.75" customHeight="1" x14ac:dyDescent="0.35">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row>
    <row r="509" spans="1:26" ht="15.75" customHeight="1" x14ac:dyDescent="0.35">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row>
    <row r="510" spans="1:26" ht="15.75" customHeight="1" x14ac:dyDescent="0.35">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row>
    <row r="511" spans="1:26" ht="15.75" customHeight="1" x14ac:dyDescent="0.35">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row>
    <row r="512" spans="1:26" ht="15.75" customHeight="1" x14ac:dyDescent="0.35">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row>
    <row r="513" spans="1:26" ht="15.75" customHeight="1" x14ac:dyDescent="0.35">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row>
    <row r="514" spans="1:26" ht="15.75" customHeight="1" x14ac:dyDescent="0.35">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row>
    <row r="515" spans="1:26" ht="15.75" customHeight="1" x14ac:dyDescent="0.35">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row>
    <row r="516" spans="1:26" ht="15.75" customHeight="1" x14ac:dyDescent="0.35">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row>
    <row r="517" spans="1:26" ht="15.75" customHeight="1" x14ac:dyDescent="0.35">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row>
    <row r="518" spans="1:26" ht="15.75" customHeight="1" x14ac:dyDescent="0.35">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row>
    <row r="519" spans="1:26" ht="15.75" customHeight="1" x14ac:dyDescent="0.35">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row>
    <row r="520" spans="1:26" ht="15.75" customHeight="1" x14ac:dyDescent="0.35">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row>
    <row r="521" spans="1:26" ht="15.75" customHeight="1" x14ac:dyDescent="0.35">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row>
    <row r="522" spans="1:26" ht="15.75" customHeight="1" x14ac:dyDescent="0.35">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row>
    <row r="523" spans="1:26" ht="15.75" customHeight="1" x14ac:dyDescent="0.35">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row>
    <row r="524" spans="1:26" ht="15.75" customHeight="1" x14ac:dyDescent="0.35">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row>
    <row r="525" spans="1:26" ht="15.75" customHeight="1" x14ac:dyDescent="0.35">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row>
    <row r="526" spans="1:26" ht="15.75" customHeight="1" x14ac:dyDescent="0.35">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row>
    <row r="527" spans="1:26" ht="15.75" customHeight="1" x14ac:dyDescent="0.35">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row>
    <row r="528" spans="1:26" ht="15.75" customHeight="1" x14ac:dyDescent="0.35">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row>
    <row r="529" spans="1:26" ht="15.75" customHeight="1" x14ac:dyDescent="0.35">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row>
    <row r="530" spans="1:26" ht="15.75" customHeight="1" x14ac:dyDescent="0.35">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row>
    <row r="531" spans="1:26" ht="15.75" customHeight="1" x14ac:dyDescent="0.35">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row>
    <row r="532" spans="1:26" ht="15.75" customHeight="1" x14ac:dyDescent="0.35">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row>
    <row r="533" spans="1:26" ht="15.75" customHeight="1" x14ac:dyDescent="0.35">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row>
    <row r="534" spans="1:26" ht="15.75" customHeight="1" x14ac:dyDescent="0.35">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row>
    <row r="535" spans="1:26" ht="15.75" customHeight="1" x14ac:dyDescent="0.35">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row>
    <row r="536" spans="1:26" ht="15.75" customHeight="1" x14ac:dyDescent="0.35">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row>
    <row r="537" spans="1:26" ht="15.75" customHeight="1" x14ac:dyDescent="0.35">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row>
    <row r="538" spans="1:26" ht="15.75" customHeight="1" x14ac:dyDescent="0.35">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row>
    <row r="539" spans="1:26" ht="15.75" customHeight="1" x14ac:dyDescent="0.35">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row>
    <row r="540" spans="1:26" ht="15.75" customHeight="1" x14ac:dyDescent="0.35">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row>
    <row r="541" spans="1:26" ht="15.75" customHeight="1" x14ac:dyDescent="0.35">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row>
    <row r="542" spans="1:26" ht="15.75" customHeight="1" x14ac:dyDescent="0.35">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row>
    <row r="543" spans="1:26" ht="15.75" customHeight="1" x14ac:dyDescent="0.35">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row>
    <row r="544" spans="1:26" ht="15.75" customHeight="1" x14ac:dyDescent="0.35">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row>
    <row r="545" spans="1:26" ht="15.75" customHeight="1" x14ac:dyDescent="0.35">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row>
    <row r="546" spans="1:26" ht="15.75" customHeight="1" x14ac:dyDescent="0.35">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row>
    <row r="547" spans="1:26" ht="15.75" customHeight="1" x14ac:dyDescent="0.35">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row>
    <row r="548" spans="1:26" ht="15.75" customHeight="1" x14ac:dyDescent="0.35">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row>
    <row r="549" spans="1:26" ht="15.75" customHeight="1" x14ac:dyDescent="0.35">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row>
    <row r="550" spans="1:26" ht="15.75" customHeight="1" x14ac:dyDescent="0.35">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row>
    <row r="551" spans="1:26" ht="15.75" customHeight="1" x14ac:dyDescent="0.35">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row>
    <row r="552" spans="1:26" ht="15.75" customHeight="1" x14ac:dyDescent="0.35">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row>
    <row r="553" spans="1:26" ht="15.75" customHeight="1" x14ac:dyDescent="0.35">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row>
    <row r="554" spans="1:26" ht="15.75" customHeight="1" x14ac:dyDescent="0.35">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row>
    <row r="555" spans="1:26" ht="15.75" customHeight="1" x14ac:dyDescent="0.35">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row>
    <row r="556" spans="1:26" ht="15.75" customHeight="1" x14ac:dyDescent="0.35">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row>
    <row r="557" spans="1:26" ht="15.75" customHeight="1" x14ac:dyDescent="0.35">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row>
    <row r="558" spans="1:26" ht="15.75" customHeight="1" x14ac:dyDescent="0.35">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row>
    <row r="559" spans="1:26" ht="15.75" customHeight="1" x14ac:dyDescent="0.35">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row>
    <row r="560" spans="1:26" ht="15.75" customHeight="1" x14ac:dyDescent="0.35">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row>
    <row r="561" spans="1:26" ht="15.75" customHeight="1" x14ac:dyDescent="0.35">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row>
    <row r="562" spans="1:26" ht="15.75" customHeight="1" x14ac:dyDescent="0.35">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row>
    <row r="563" spans="1:26" ht="15.75" customHeight="1" x14ac:dyDescent="0.35">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row>
    <row r="564" spans="1:26" ht="15.75" customHeight="1" x14ac:dyDescent="0.35">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row>
    <row r="565" spans="1:26" ht="15.75" customHeight="1" x14ac:dyDescent="0.35">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row>
    <row r="566" spans="1:26" ht="15.75" customHeight="1" x14ac:dyDescent="0.35">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row>
    <row r="567" spans="1:26" ht="15.75" customHeight="1" x14ac:dyDescent="0.35">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row>
    <row r="568" spans="1:26" ht="15.75" customHeight="1" x14ac:dyDescent="0.35">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row>
    <row r="569" spans="1:26" ht="15.75" customHeight="1" x14ac:dyDescent="0.35">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row>
    <row r="570" spans="1:26" ht="15.75" customHeight="1" x14ac:dyDescent="0.35">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row>
    <row r="571" spans="1:26" ht="15.75" customHeight="1" x14ac:dyDescent="0.35">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row>
    <row r="572" spans="1:26" ht="15.75" customHeight="1" x14ac:dyDescent="0.35">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row>
    <row r="573" spans="1:26" ht="15.75" customHeight="1" x14ac:dyDescent="0.35">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row>
    <row r="574" spans="1:26" ht="15.75" customHeight="1" x14ac:dyDescent="0.35">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row>
    <row r="575" spans="1:26" ht="15.75" customHeight="1" x14ac:dyDescent="0.35">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row>
    <row r="576" spans="1:26" ht="15.75" customHeight="1" x14ac:dyDescent="0.35">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row>
    <row r="577" spans="1:26" ht="15.75" customHeight="1" x14ac:dyDescent="0.35">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row>
    <row r="578" spans="1:26" ht="15.75" customHeight="1" x14ac:dyDescent="0.35">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row>
    <row r="579" spans="1:26" ht="15.75" customHeight="1" x14ac:dyDescent="0.35">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row>
    <row r="580" spans="1:26" ht="15.75" customHeight="1" x14ac:dyDescent="0.35">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row>
    <row r="581" spans="1:26" ht="15.75" customHeight="1" x14ac:dyDescent="0.35">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row>
    <row r="582" spans="1:26" ht="15.75" customHeight="1" x14ac:dyDescent="0.35">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row>
    <row r="583" spans="1:26" ht="15.75" customHeight="1" x14ac:dyDescent="0.35">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row>
    <row r="584" spans="1:26" ht="15.75" customHeight="1" x14ac:dyDescent="0.35">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row>
    <row r="585" spans="1:26" ht="15.75" customHeight="1" x14ac:dyDescent="0.35">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row>
    <row r="586" spans="1:26" ht="15.75" customHeight="1" x14ac:dyDescent="0.35">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row>
    <row r="587" spans="1:26" ht="15.75" customHeight="1" x14ac:dyDescent="0.35">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row>
    <row r="588" spans="1:26" ht="15.75" customHeight="1" x14ac:dyDescent="0.35">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row>
    <row r="589" spans="1:26" ht="15.75" customHeight="1" x14ac:dyDescent="0.35">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row>
    <row r="590" spans="1:26" ht="15.75" customHeight="1" x14ac:dyDescent="0.35">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row>
    <row r="591" spans="1:26" ht="15.75" customHeight="1" x14ac:dyDescent="0.35">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row>
    <row r="592" spans="1:26" ht="15.75" customHeight="1" x14ac:dyDescent="0.35">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row>
    <row r="593" spans="1:26" ht="15.75" customHeight="1" x14ac:dyDescent="0.35">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row>
    <row r="594" spans="1:26" ht="15.75" customHeight="1" x14ac:dyDescent="0.35">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row>
    <row r="595" spans="1:26" ht="15.75" customHeight="1" x14ac:dyDescent="0.35">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row>
    <row r="596" spans="1:26" ht="15.75" customHeight="1" x14ac:dyDescent="0.35">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row>
    <row r="597" spans="1:26" ht="15.75" customHeight="1" x14ac:dyDescent="0.35">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row>
    <row r="598" spans="1:26" ht="15.75" customHeight="1" x14ac:dyDescent="0.35">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row>
    <row r="599" spans="1:26" ht="15.75" customHeight="1" x14ac:dyDescent="0.35">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row>
    <row r="600" spans="1:26" ht="15.75" customHeight="1" x14ac:dyDescent="0.35">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row>
    <row r="601" spans="1:26" ht="15.75" customHeight="1" x14ac:dyDescent="0.35">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row>
    <row r="602" spans="1:26" ht="15.75" customHeight="1" x14ac:dyDescent="0.35">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row>
    <row r="603" spans="1:26" ht="15.75" customHeight="1" x14ac:dyDescent="0.35">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row>
    <row r="604" spans="1:26" ht="15.75" customHeight="1" x14ac:dyDescent="0.35">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row>
    <row r="605" spans="1:26" ht="15.75" customHeight="1" x14ac:dyDescent="0.35">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row>
    <row r="606" spans="1:26" ht="15.75" customHeight="1" x14ac:dyDescent="0.35">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row>
    <row r="607" spans="1:26" ht="15.75" customHeight="1" x14ac:dyDescent="0.35">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row>
    <row r="608" spans="1:26" ht="15.75" customHeight="1" x14ac:dyDescent="0.35">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row>
    <row r="609" spans="1:26" ht="15.75" customHeight="1" x14ac:dyDescent="0.35">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row>
    <row r="610" spans="1:26" ht="15.75" customHeight="1" x14ac:dyDescent="0.35">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row>
    <row r="611" spans="1:26" ht="15.75" customHeight="1" x14ac:dyDescent="0.35">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row>
    <row r="612" spans="1:26" ht="15.75" customHeight="1" x14ac:dyDescent="0.35">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row>
    <row r="613" spans="1:26" ht="15.75" customHeight="1" x14ac:dyDescent="0.35">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row>
    <row r="614" spans="1:26" ht="15.75" customHeight="1" x14ac:dyDescent="0.35">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row>
    <row r="615" spans="1:26" ht="15.75" customHeight="1" x14ac:dyDescent="0.35">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row>
    <row r="616" spans="1:26" ht="15.75" customHeight="1" x14ac:dyDescent="0.35">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row>
    <row r="617" spans="1:26" ht="15.75" customHeight="1" x14ac:dyDescent="0.35">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row>
    <row r="618" spans="1:26" ht="15.75" customHeight="1" x14ac:dyDescent="0.35">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row>
    <row r="619" spans="1:26" ht="15.75" customHeight="1" x14ac:dyDescent="0.35">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row>
    <row r="620" spans="1:26" ht="15.75" customHeight="1" x14ac:dyDescent="0.35">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row>
    <row r="621" spans="1:26" ht="15.75" customHeight="1" x14ac:dyDescent="0.35">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row>
    <row r="622" spans="1:26" ht="15.75" customHeight="1" x14ac:dyDescent="0.35">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row>
    <row r="623" spans="1:26" ht="15.75" customHeight="1" x14ac:dyDescent="0.35">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row>
    <row r="624" spans="1:26" ht="15.75" customHeight="1" x14ac:dyDescent="0.35">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row>
    <row r="625" spans="1:26" ht="15.75" customHeight="1" x14ac:dyDescent="0.35">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row>
    <row r="626" spans="1:26" ht="15.75" customHeight="1" x14ac:dyDescent="0.35">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row>
    <row r="627" spans="1:26" ht="15.75" customHeight="1" x14ac:dyDescent="0.35">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row>
    <row r="628" spans="1:26" ht="15.75" customHeight="1" x14ac:dyDescent="0.35">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row>
    <row r="629" spans="1:26" ht="15.75" customHeight="1" x14ac:dyDescent="0.35">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row>
    <row r="630" spans="1:26" ht="15.75" customHeight="1" x14ac:dyDescent="0.35">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row>
    <row r="631" spans="1:26" ht="15.75" customHeight="1" x14ac:dyDescent="0.35">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row>
    <row r="632" spans="1:26" ht="15.75" customHeight="1" x14ac:dyDescent="0.35">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row>
    <row r="633" spans="1:26" ht="15.75" customHeight="1" x14ac:dyDescent="0.35">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row>
    <row r="634" spans="1:26" ht="15.75" customHeight="1" x14ac:dyDescent="0.35">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row>
    <row r="635" spans="1:26" ht="15.75" customHeight="1" x14ac:dyDescent="0.35">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row>
    <row r="636" spans="1:26" ht="15.75" customHeight="1" x14ac:dyDescent="0.35">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row>
    <row r="637" spans="1:26" ht="15.75" customHeight="1" x14ac:dyDescent="0.35">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row>
    <row r="638" spans="1:26" ht="15.75" customHeight="1" x14ac:dyDescent="0.35">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row>
    <row r="639" spans="1:26" ht="15.75" customHeight="1" x14ac:dyDescent="0.35">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row>
    <row r="640" spans="1:26" ht="15.75" customHeight="1" x14ac:dyDescent="0.35">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row>
    <row r="641" spans="1:26" ht="15.75" customHeight="1" x14ac:dyDescent="0.35">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row>
    <row r="642" spans="1:26" ht="15.75" customHeight="1" x14ac:dyDescent="0.35">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row>
    <row r="643" spans="1:26" ht="15.75" customHeight="1" x14ac:dyDescent="0.35">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row>
    <row r="644" spans="1:26" ht="15.75" customHeight="1" x14ac:dyDescent="0.35">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row>
    <row r="645" spans="1:26" ht="15.75" customHeight="1" x14ac:dyDescent="0.35">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row>
    <row r="646" spans="1:26" ht="15.75" customHeight="1" x14ac:dyDescent="0.35">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row>
    <row r="647" spans="1:26" ht="15.75" customHeight="1" x14ac:dyDescent="0.35">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row>
    <row r="648" spans="1:26" ht="15.75" customHeight="1" x14ac:dyDescent="0.35">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row>
    <row r="649" spans="1:26" ht="15.75" customHeight="1" x14ac:dyDescent="0.35">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row>
    <row r="650" spans="1:26" ht="15.75" customHeight="1" x14ac:dyDescent="0.35">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row>
    <row r="651" spans="1:26" ht="15.75" customHeight="1" x14ac:dyDescent="0.35">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row>
    <row r="652" spans="1:26" ht="15.75" customHeight="1" x14ac:dyDescent="0.35">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row>
    <row r="653" spans="1:26" ht="15.75" customHeight="1" x14ac:dyDescent="0.35">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row>
    <row r="654" spans="1:26" ht="15.75" customHeight="1" x14ac:dyDescent="0.35">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row>
    <row r="655" spans="1:26" ht="15.75" customHeight="1" x14ac:dyDescent="0.35">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row>
    <row r="656" spans="1:26" ht="15.75" customHeight="1" x14ac:dyDescent="0.35">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row>
    <row r="657" spans="1:26" ht="15.75" customHeight="1" x14ac:dyDescent="0.35">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row>
    <row r="658" spans="1:26" ht="15.75" customHeight="1" x14ac:dyDescent="0.35">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row>
    <row r="659" spans="1:26" ht="15.75" customHeight="1" x14ac:dyDescent="0.35">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row>
    <row r="660" spans="1:26" ht="15.75" customHeight="1" x14ac:dyDescent="0.35">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row>
    <row r="661" spans="1:26" ht="15.75" customHeight="1" x14ac:dyDescent="0.35">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row>
    <row r="662" spans="1:26" ht="15.75" customHeight="1" x14ac:dyDescent="0.35">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row>
    <row r="663" spans="1:26" ht="15.75" customHeight="1" x14ac:dyDescent="0.35">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row>
    <row r="664" spans="1:26" ht="15.75" customHeight="1" x14ac:dyDescent="0.35">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row>
    <row r="665" spans="1:26" ht="15.75" customHeight="1" x14ac:dyDescent="0.35">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row>
    <row r="666" spans="1:26" ht="15.75" customHeight="1" x14ac:dyDescent="0.35">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row>
    <row r="667" spans="1:26" ht="15.75" customHeight="1" x14ac:dyDescent="0.35">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row>
    <row r="668" spans="1:26" ht="15.75" customHeight="1" x14ac:dyDescent="0.35">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row>
    <row r="669" spans="1:26" ht="15.75" customHeight="1" x14ac:dyDescent="0.35">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row>
    <row r="670" spans="1:26" ht="15.75" customHeight="1" x14ac:dyDescent="0.35">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row>
    <row r="671" spans="1:26" ht="15.75" customHeight="1" x14ac:dyDescent="0.35">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row>
    <row r="672" spans="1:26" ht="15.75" customHeight="1" x14ac:dyDescent="0.35">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row>
    <row r="673" spans="1:26" ht="15.75" customHeight="1" x14ac:dyDescent="0.35">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row>
    <row r="674" spans="1:26" ht="15.75" customHeight="1" x14ac:dyDescent="0.35">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row>
    <row r="675" spans="1:26" ht="15.75" customHeight="1" x14ac:dyDescent="0.35">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row>
    <row r="676" spans="1:26" ht="15.75" customHeight="1" x14ac:dyDescent="0.35">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row>
    <row r="677" spans="1:26" ht="15.75" customHeight="1" x14ac:dyDescent="0.35">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row>
    <row r="678" spans="1:26" ht="15.75" customHeight="1" x14ac:dyDescent="0.35">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row>
    <row r="679" spans="1:26" ht="15.75" customHeight="1" x14ac:dyDescent="0.35">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row>
    <row r="680" spans="1:26" ht="15.75" customHeight="1" x14ac:dyDescent="0.35">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row>
    <row r="681" spans="1:26" ht="15.75" customHeight="1" x14ac:dyDescent="0.35">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row>
    <row r="682" spans="1:26" ht="15.75" customHeight="1" x14ac:dyDescent="0.35">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row>
    <row r="683" spans="1:26" ht="15.75" customHeight="1" x14ac:dyDescent="0.35">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row>
    <row r="684" spans="1:26" ht="15.75" customHeight="1" x14ac:dyDescent="0.35">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row>
    <row r="685" spans="1:26" ht="15.75" customHeight="1" x14ac:dyDescent="0.35">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row>
    <row r="686" spans="1:26" ht="15.75" customHeight="1" x14ac:dyDescent="0.35">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row>
    <row r="687" spans="1:26" ht="15.75" customHeight="1" x14ac:dyDescent="0.35">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row>
    <row r="688" spans="1:26" ht="15.75" customHeight="1" x14ac:dyDescent="0.35">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row>
    <row r="689" spans="1:26" ht="15.75" customHeight="1" x14ac:dyDescent="0.35">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row>
    <row r="690" spans="1:26" ht="15.75" customHeight="1" x14ac:dyDescent="0.35">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row>
    <row r="691" spans="1:26" ht="15.75" customHeight="1" x14ac:dyDescent="0.35">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row>
    <row r="692" spans="1:26" ht="15.75" customHeight="1" x14ac:dyDescent="0.35">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row>
    <row r="693" spans="1:26" ht="15.75" customHeight="1" x14ac:dyDescent="0.35">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row>
    <row r="694" spans="1:26" ht="15.75" customHeight="1" x14ac:dyDescent="0.35">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row>
    <row r="695" spans="1:26" ht="15.75" customHeight="1" x14ac:dyDescent="0.35">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row>
    <row r="696" spans="1:26" ht="15.75" customHeight="1" x14ac:dyDescent="0.35">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row>
    <row r="697" spans="1:26" ht="15.75" customHeight="1" x14ac:dyDescent="0.35">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row>
    <row r="698" spans="1:26" ht="15.75" customHeight="1" x14ac:dyDescent="0.35">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row>
    <row r="699" spans="1:26" ht="15.75" customHeight="1" x14ac:dyDescent="0.35">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row>
    <row r="700" spans="1:26" ht="15.75" customHeight="1" x14ac:dyDescent="0.35">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row>
    <row r="701" spans="1:26" ht="15.75" customHeight="1" x14ac:dyDescent="0.35">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row>
    <row r="702" spans="1:26" ht="15.75" customHeight="1" x14ac:dyDescent="0.35">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row>
    <row r="703" spans="1:26" ht="15.75" customHeight="1" x14ac:dyDescent="0.35">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row>
    <row r="704" spans="1:26" ht="15.75" customHeight="1" x14ac:dyDescent="0.35">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row>
    <row r="705" spans="1:26" ht="15.75" customHeight="1" x14ac:dyDescent="0.35">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row>
    <row r="706" spans="1:26" ht="15.75" customHeight="1" x14ac:dyDescent="0.35">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row>
    <row r="707" spans="1:26" ht="15.75" customHeight="1" x14ac:dyDescent="0.35">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row>
    <row r="708" spans="1:26" ht="15.75" customHeight="1" x14ac:dyDescent="0.35">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row>
    <row r="709" spans="1:26" ht="15.75" customHeight="1" x14ac:dyDescent="0.35">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row>
    <row r="710" spans="1:26" ht="15.75" customHeight="1" x14ac:dyDescent="0.35">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row>
    <row r="711" spans="1:26" ht="15.75" customHeight="1" x14ac:dyDescent="0.35">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row>
    <row r="712" spans="1:26" ht="15.75" customHeight="1" x14ac:dyDescent="0.35">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row>
    <row r="713" spans="1:26" ht="15.75" customHeight="1" x14ac:dyDescent="0.35">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row>
    <row r="714" spans="1:26" ht="15.75" customHeight="1" x14ac:dyDescent="0.35">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row>
    <row r="715" spans="1:26" ht="15.75" customHeight="1" x14ac:dyDescent="0.35">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row>
    <row r="716" spans="1:26" ht="15.75" customHeight="1" x14ac:dyDescent="0.35">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row>
    <row r="717" spans="1:26" ht="15.75" customHeight="1" x14ac:dyDescent="0.35">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row>
    <row r="718" spans="1:26" ht="15.75" customHeight="1" x14ac:dyDescent="0.35">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row>
    <row r="719" spans="1:26" ht="15.75" customHeight="1" x14ac:dyDescent="0.35">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row>
    <row r="720" spans="1:26" ht="15.75" customHeight="1" x14ac:dyDescent="0.35">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row>
    <row r="721" spans="1:26" ht="15.75" customHeight="1" x14ac:dyDescent="0.35">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row>
    <row r="722" spans="1:26" ht="15.75" customHeight="1" x14ac:dyDescent="0.35">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row>
    <row r="723" spans="1:26" ht="15.75" customHeight="1" x14ac:dyDescent="0.35">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row>
    <row r="724" spans="1:26" ht="15.75" customHeight="1" x14ac:dyDescent="0.35">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row>
    <row r="725" spans="1:26" ht="15.75" customHeight="1" x14ac:dyDescent="0.35">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row>
    <row r="726" spans="1:26" ht="15.75" customHeight="1" x14ac:dyDescent="0.35">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row>
    <row r="727" spans="1:26" ht="15.75" customHeight="1" x14ac:dyDescent="0.35">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row>
    <row r="728" spans="1:26" ht="15.75" customHeight="1" x14ac:dyDescent="0.35">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row>
    <row r="729" spans="1:26" ht="15.75" customHeight="1" x14ac:dyDescent="0.35">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row>
    <row r="730" spans="1:26" ht="15.75" customHeight="1" x14ac:dyDescent="0.35">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row>
    <row r="731" spans="1:26" ht="15.75" customHeight="1" x14ac:dyDescent="0.35">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row>
    <row r="732" spans="1:26" ht="15.75" customHeight="1" x14ac:dyDescent="0.35">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row>
    <row r="733" spans="1:26" ht="15.75" customHeight="1" x14ac:dyDescent="0.35">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row>
    <row r="734" spans="1:26" ht="15.75" customHeight="1" x14ac:dyDescent="0.35">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row>
    <row r="735" spans="1:26" ht="15.75" customHeight="1" x14ac:dyDescent="0.35">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row>
    <row r="736" spans="1:26" ht="15.75" customHeight="1" x14ac:dyDescent="0.35">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row>
    <row r="737" spans="1:26" ht="15.75" customHeight="1" x14ac:dyDescent="0.35">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row>
    <row r="738" spans="1:26" ht="15.75" customHeight="1" x14ac:dyDescent="0.35">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row>
    <row r="739" spans="1:26" ht="15.75" customHeight="1" x14ac:dyDescent="0.35">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row>
    <row r="740" spans="1:26" ht="15.75" customHeight="1" x14ac:dyDescent="0.35">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row>
    <row r="741" spans="1:26" ht="15.75" customHeight="1" x14ac:dyDescent="0.35">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row>
    <row r="742" spans="1:26" ht="15.75" customHeight="1" x14ac:dyDescent="0.35">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row>
    <row r="743" spans="1:26" ht="15.75" customHeight="1" x14ac:dyDescent="0.35">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row>
    <row r="744" spans="1:26" ht="15.75" customHeight="1" x14ac:dyDescent="0.35">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row>
    <row r="745" spans="1:26" ht="15.75" customHeight="1" x14ac:dyDescent="0.35">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row>
    <row r="746" spans="1:26" ht="15.75" customHeight="1" x14ac:dyDescent="0.35">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row>
    <row r="747" spans="1:26" ht="15.75" customHeight="1" x14ac:dyDescent="0.35">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row>
    <row r="748" spans="1:26" ht="15.75" customHeight="1" x14ac:dyDescent="0.35">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row>
    <row r="749" spans="1:26" ht="15.75" customHeight="1" x14ac:dyDescent="0.35">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row>
    <row r="750" spans="1:26" ht="15.75" customHeight="1" x14ac:dyDescent="0.35">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row>
    <row r="751" spans="1:26" ht="15.75" customHeight="1" x14ac:dyDescent="0.35">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row>
    <row r="752" spans="1:26" ht="15.75" customHeight="1" x14ac:dyDescent="0.35">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row>
    <row r="753" spans="1:26" ht="15.75" customHeight="1" x14ac:dyDescent="0.35">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row>
    <row r="754" spans="1:26" ht="15.75" customHeight="1" x14ac:dyDescent="0.35">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row>
    <row r="755" spans="1:26" ht="15.75" customHeight="1" x14ac:dyDescent="0.35">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row>
    <row r="756" spans="1:26" ht="15.75" customHeight="1" x14ac:dyDescent="0.35">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row>
    <row r="757" spans="1:26" ht="15.75" customHeight="1" x14ac:dyDescent="0.35">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row>
    <row r="758" spans="1:26" ht="15.75" customHeight="1" x14ac:dyDescent="0.35">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row>
    <row r="759" spans="1:26" ht="15.75" customHeight="1" x14ac:dyDescent="0.35">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row>
    <row r="760" spans="1:26" ht="15.75" customHeight="1" x14ac:dyDescent="0.35">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row>
    <row r="761" spans="1:26" ht="15.75" customHeight="1" x14ac:dyDescent="0.35">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row>
    <row r="762" spans="1:26" ht="15.75" customHeight="1" x14ac:dyDescent="0.35">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row>
    <row r="763" spans="1:26" ht="15.75" customHeight="1" x14ac:dyDescent="0.35">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row>
    <row r="764" spans="1:26" ht="15.75" customHeight="1" x14ac:dyDescent="0.35">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row>
    <row r="765" spans="1:26" ht="15.75" customHeight="1" x14ac:dyDescent="0.35">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row>
    <row r="766" spans="1:26" ht="15.75" customHeight="1" x14ac:dyDescent="0.35">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row>
    <row r="767" spans="1:26" ht="15.75" customHeight="1" x14ac:dyDescent="0.35">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row>
    <row r="768" spans="1:26" ht="15.75" customHeight="1" x14ac:dyDescent="0.35">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row>
    <row r="769" spans="1:26" ht="15.75" customHeight="1" x14ac:dyDescent="0.35">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row>
    <row r="770" spans="1:26" ht="15.75" customHeight="1" x14ac:dyDescent="0.35">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row>
    <row r="771" spans="1:26" ht="15.75" customHeight="1" x14ac:dyDescent="0.35">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row>
    <row r="772" spans="1:26" ht="15.75" customHeight="1" x14ac:dyDescent="0.35">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row>
    <row r="773" spans="1:26" ht="15.75" customHeight="1" x14ac:dyDescent="0.35">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row>
    <row r="774" spans="1:26" ht="15.75" customHeight="1" x14ac:dyDescent="0.35">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row>
    <row r="775" spans="1:26" ht="15.75" customHeight="1" x14ac:dyDescent="0.35">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row>
    <row r="776" spans="1:26" ht="15.75" customHeight="1" x14ac:dyDescent="0.35">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row>
    <row r="777" spans="1:26" ht="15.75" customHeight="1" x14ac:dyDescent="0.35">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row>
    <row r="778" spans="1:26" ht="15.75" customHeight="1" x14ac:dyDescent="0.35">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row>
    <row r="779" spans="1:26" ht="15.75" customHeight="1" x14ac:dyDescent="0.35">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row>
    <row r="780" spans="1:26" ht="15.75" customHeight="1" x14ac:dyDescent="0.35">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row>
    <row r="781" spans="1:26" ht="15.75" customHeight="1" x14ac:dyDescent="0.35">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row>
    <row r="782" spans="1:26" ht="15.75" customHeight="1" x14ac:dyDescent="0.35">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row>
    <row r="783" spans="1:26" ht="15.75" customHeight="1" x14ac:dyDescent="0.35">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row>
    <row r="784" spans="1:26" ht="15.75" customHeight="1" x14ac:dyDescent="0.35">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row>
    <row r="785" spans="1:26" ht="15.75" customHeight="1" x14ac:dyDescent="0.35">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row>
    <row r="786" spans="1:26" ht="15.75" customHeight="1" x14ac:dyDescent="0.35">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row>
    <row r="787" spans="1:26" ht="15.75" customHeight="1" x14ac:dyDescent="0.35">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row>
    <row r="788" spans="1:26" ht="15.75" customHeight="1" x14ac:dyDescent="0.35">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row>
    <row r="789" spans="1:26" ht="15.75" customHeight="1" x14ac:dyDescent="0.35">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row>
    <row r="790" spans="1:26" ht="15.75" customHeight="1" x14ac:dyDescent="0.35">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row>
    <row r="791" spans="1:26" ht="15.75" customHeight="1" x14ac:dyDescent="0.35">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row>
    <row r="792" spans="1:26" ht="15.75" customHeight="1" x14ac:dyDescent="0.35">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row>
    <row r="793" spans="1:26" ht="15.75" customHeight="1" x14ac:dyDescent="0.35">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row>
    <row r="794" spans="1:26" ht="15.75" customHeight="1" x14ac:dyDescent="0.35">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row>
    <row r="795" spans="1:26" ht="15.75" customHeight="1" x14ac:dyDescent="0.35">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row>
    <row r="796" spans="1:26" ht="15.75" customHeight="1" x14ac:dyDescent="0.35">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row>
    <row r="797" spans="1:26" ht="15.75" customHeight="1" x14ac:dyDescent="0.35">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row>
    <row r="798" spans="1:26" ht="15.75" customHeight="1" x14ac:dyDescent="0.35">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row>
    <row r="799" spans="1:26" ht="15.75" customHeight="1" x14ac:dyDescent="0.35">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row>
    <row r="800" spans="1:26" ht="15.75" customHeight="1" x14ac:dyDescent="0.35">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row>
    <row r="801" spans="1:26" ht="15.75" customHeight="1" x14ac:dyDescent="0.35">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row>
    <row r="802" spans="1:26" ht="15.75" customHeight="1" x14ac:dyDescent="0.35">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row>
    <row r="803" spans="1:26" ht="15.75" customHeight="1" x14ac:dyDescent="0.35">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row>
    <row r="804" spans="1:26" ht="15.75" customHeight="1" x14ac:dyDescent="0.35">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row>
    <row r="805" spans="1:26" ht="15.75" customHeight="1" x14ac:dyDescent="0.35">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row>
    <row r="806" spans="1:26" ht="15.75" customHeight="1" x14ac:dyDescent="0.35">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row>
    <row r="807" spans="1:26" ht="15.75" customHeight="1" x14ac:dyDescent="0.35">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row>
    <row r="808" spans="1:26" ht="15.75" customHeight="1" x14ac:dyDescent="0.35">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row>
    <row r="809" spans="1:26" ht="15.75" customHeight="1" x14ac:dyDescent="0.35">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row>
    <row r="810" spans="1:26" ht="15.75" customHeight="1" x14ac:dyDescent="0.35">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row>
    <row r="811" spans="1:26" ht="15.75" customHeight="1" x14ac:dyDescent="0.35">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row>
    <row r="812" spans="1:26" ht="15.75" customHeight="1" x14ac:dyDescent="0.35">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row>
    <row r="813" spans="1:26" ht="15.75" customHeight="1" x14ac:dyDescent="0.35">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row>
    <row r="814" spans="1:26" ht="15.75" customHeight="1" x14ac:dyDescent="0.35">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row>
    <row r="815" spans="1:26" ht="15.75" customHeight="1" x14ac:dyDescent="0.35">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row>
    <row r="816" spans="1:26" ht="15.75" customHeight="1" x14ac:dyDescent="0.35">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row>
    <row r="817" spans="1:26" ht="15.75" customHeight="1" x14ac:dyDescent="0.35">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row>
    <row r="818" spans="1:26" ht="15.75" customHeight="1" x14ac:dyDescent="0.35">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row>
    <row r="819" spans="1:26" ht="15.75" customHeight="1" x14ac:dyDescent="0.35">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row>
    <row r="820" spans="1:26" ht="15.75" customHeight="1" x14ac:dyDescent="0.35">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row>
    <row r="821" spans="1:26" ht="15.75" customHeight="1" x14ac:dyDescent="0.35">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row>
    <row r="822" spans="1:26" ht="15.75" customHeight="1" x14ac:dyDescent="0.35">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row>
    <row r="823" spans="1:26" ht="15.75" customHeight="1" x14ac:dyDescent="0.35">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row>
    <row r="824" spans="1:26" ht="15.75" customHeight="1" x14ac:dyDescent="0.35">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row>
    <row r="825" spans="1:26" ht="15.75" customHeight="1" x14ac:dyDescent="0.35">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row>
    <row r="826" spans="1:26" ht="15.75" customHeight="1" x14ac:dyDescent="0.35">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row>
    <row r="827" spans="1:26" ht="15.75" customHeight="1" x14ac:dyDescent="0.35">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row>
    <row r="828" spans="1:26" ht="15.75" customHeight="1" x14ac:dyDescent="0.35">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row>
    <row r="829" spans="1:26" ht="15.75" customHeight="1" x14ac:dyDescent="0.35">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row>
    <row r="830" spans="1:26" ht="15.75" customHeight="1" x14ac:dyDescent="0.35">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row>
    <row r="831" spans="1:26" ht="15.75" customHeight="1" x14ac:dyDescent="0.35">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row>
    <row r="832" spans="1:26" ht="15.75" customHeight="1" x14ac:dyDescent="0.35">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row>
    <row r="833" spans="1:26" ht="15.75" customHeight="1" x14ac:dyDescent="0.35">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row>
    <row r="834" spans="1:26" ht="15.75" customHeight="1" x14ac:dyDescent="0.35">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row>
    <row r="835" spans="1:26" ht="15.75" customHeight="1" x14ac:dyDescent="0.35">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row>
    <row r="836" spans="1:26" ht="15.75" customHeight="1" x14ac:dyDescent="0.35">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row>
    <row r="837" spans="1:26" ht="15.75" customHeight="1" x14ac:dyDescent="0.35">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row>
    <row r="838" spans="1:26" ht="15.75" customHeight="1" x14ac:dyDescent="0.35">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row>
    <row r="839" spans="1:26" ht="15.75" customHeight="1" x14ac:dyDescent="0.35">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row>
    <row r="840" spans="1:26" ht="15.75" customHeight="1" x14ac:dyDescent="0.35">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row>
    <row r="841" spans="1:26" ht="15.75" customHeight="1" x14ac:dyDescent="0.35">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row>
    <row r="842" spans="1:26" ht="15.75" customHeight="1" x14ac:dyDescent="0.35">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row>
    <row r="843" spans="1:26" ht="15.75" customHeight="1" x14ac:dyDescent="0.35">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row>
    <row r="844" spans="1:26" ht="15.75" customHeight="1" x14ac:dyDescent="0.35">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row>
    <row r="845" spans="1:26" ht="15.75" customHeight="1" x14ac:dyDescent="0.35">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row>
    <row r="846" spans="1:26" ht="15.75" customHeight="1" x14ac:dyDescent="0.35">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row>
    <row r="847" spans="1:26" ht="15.75" customHeight="1" x14ac:dyDescent="0.35">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row>
    <row r="848" spans="1:26" ht="15.75" customHeight="1" x14ac:dyDescent="0.35">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row>
    <row r="849" spans="1:26" ht="15.75" customHeight="1" x14ac:dyDescent="0.35">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row>
    <row r="850" spans="1:26" ht="15.75" customHeight="1" x14ac:dyDescent="0.35">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row>
    <row r="851" spans="1:26" ht="15.75" customHeight="1" x14ac:dyDescent="0.35">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row>
    <row r="852" spans="1:26" ht="15.75" customHeight="1" x14ac:dyDescent="0.35">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row>
    <row r="853" spans="1:26" ht="15.75" customHeight="1" x14ac:dyDescent="0.35">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row>
    <row r="854" spans="1:26" ht="15.75" customHeight="1" x14ac:dyDescent="0.35">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row>
    <row r="855" spans="1:26" ht="15.75" customHeight="1" x14ac:dyDescent="0.35">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row>
    <row r="856" spans="1:26" ht="15.75" customHeight="1" x14ac:dyDescent="0.35">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row>
    <row r="857" spans="1:26" ht="15.75" customHeight="1" x14ac:dyDescent="0.35">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row>
    <row r="858" spans="1:26" ht="15.75" customHeight="1" x14ac:dyDescent="0.35">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row>
    <row r="859" spans="1:26" ht="15.75" customHeight="1" x14ac:dyDescent="0.35">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row>
    <row r="860" spans="1:26" ht="15.75" customHeight="1" x14ac:dyDescent="0.35">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row>
    <row r="861" spans="1:26" ht="15.75" customHeight="1" x14ac:dyDescent="0.35">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row>
    <row r="862" spans="1:26" ht="15.75" customHeight="1" x14ac:dyDescent="0.35">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row>
    <row r="863" spans="1:26" ht="15.75" customHeight="1" x14ac:dyDescent="0.35">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row>
    <row r="864" spans="1:26" ht="15.75" customHeight="1" x14ac:dyDescent="0.35">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row>
    <row r="865" spans="1:26" ht="15.75" customHeight="1" x14ac:dyDescent="0.35">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row>
    <row r="866" spans="1:26" ht="15.75" customHeight="1" x14ac:dyDescent="0.35">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row>
    <row r="867" spans="1:26" ht="15.75" customHeight="1" x14ac:dyDescent="0.35">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row>
    <row r="868" spans="1:26" ht="15.75" customHeight="1" x14ac:dyDescent="0.35">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row>
    <row r="869" spans="1:26" ht="15.75" customHeight="1" x14ac:dyDescent="0.35">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row>
    <row r="870" spans="1:26" ht="15.75" customHeight="1" x14ac:dyDescent="0.35">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row>
    <row r="871" spans="1:26" ht="15.75" customHeight="1" x14ac:dyDescent="0.35">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row>
    <row r="872" spans="1:26" ht="15.75" customHeight="1" x14ac:dyDescent="0.35">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row>
    <row r="873" spans="1:26" ht="15.75" customHeight="1" x14ac:dyDescent="0.35">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row>
    <row r="874" spans="1:26" ht="15.75" customHeight="1" x14ac:dyDescent="0.35">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row>
    <row r="875" spans="1:26" ht="15.75" customHeight="1" x14ac:dyDescent="0.35">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row>
    <row r="876" spans="1:26" ht="15.75" customHeight="1" x14ac:dyDescent="0.35">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row>
    <row r="877" spans="1:26" ht="15.75" customHeight="1" x14ac:dyDescent="0.35">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row>
    <row r="878" spans="1:26" ht="15.75" customHeight="1" x14ac:dyDescent="0.35">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row>
    <row r="879" spans="1:26" ht="15.75" customHeight="1" x14ac:dyDescent="0.35">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row>
    <row r="880" spans="1:26" ht="15.75" customHeight="1" x14ac:dyDescent="0.35">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row>
    <row r="881" spans="1:26" ht="15.75" customHeight="1" x14ac:dyDescent="0.35">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row>
    <row r="882" spans="1:26" ht="15.75" customHeight="1" x14ac:dyDescent="0.35">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row>
    <row r="883" spans="1:26" ht="15.75" customHeight="1" x14ac:dyDescent="0.35">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row>
    <row r="884" spans="1:26" ht="15.75" customHeight="1" x14ac:dyDescent="0.35">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row>
    <row r="885" spans="1:26" ht="15.75" customHeight="1" x14ac:dyDescent="0.35">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row>
    <row r="886" spans="1:26" ht="15.75" customHeight="1" x14ac:dyDescent="0.35">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row>
    <row r="887" spans="1:26" ht="15.75" customHeight="1" x14ac:dyDescent="0.35">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row>
    <row r="888" spans="1:26" ht="15.75" customHeight="1" x14ac:dyDescent="0.35">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row>
    <row r="889" spans="1:26" ht="15.75" customHeight="1" x14ac:dyDescent="0.35">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row>
    <row r="890" spans="1:26" ht="15.75" customHeight="1" x14ac:dyDescent="0.35">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row>
    <row r="891" spans="1:26" ht="15.75" customHeight="1" x14ac:dyDescent="0.35">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row>
    <row r="892" spans="1:26" ht="15.75" customHeight="1" x14ac:dyDescent="0.35">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row>
    <row r="893" spans="1:26" ht="15.75" customHeight="1" x14ac:dyDescent="0.35">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row>
    <row r="894" spans="1:26" ht="15.75" customHeight="1" x14ac:dyDescent="0.35">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row>
    <row r="895" spans="1:26" ht="15.75" customHeight="1" x14ac:dyDescent="0.35">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row>
    <row r="896" spans="1:26" ht="15.75" customHeight="1" x14ac:dyDescent="0.35">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row>
    <row r="897" spans="1:26" ht="15.75" customHeight="1" x14ac:dyDescent="0.35">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row>
    <row r="898" spans="1:26" ht="15.75" customHeight="1" x14ac:dyDescent="0.35">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row>
    <row r="899" spans="1:26" ht="15.75" customHeight="1" x14ac:dyDescent="0.35">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row>
    <row r="900" spans="1:26" ht="15.75" customHeight="1" x14ac:dyDescent="0.35">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row>
    <row r="901" spans="1:26" ht="15.75" customHeight="1" x14ac:dyDescent="0.35">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row>
    <row r="902" spans="1:26" ht="15.75" customHeight="1" x14ac:dyDescent="0.35">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row>
    <row r="903" spans="1:26" ht="15.75" customHeight="1" x14ac:dyDescent="0.35">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row>
    <row r="904" spans="1:26" ht="15.75" customHeight="1" x14ac:dyDescent="0.35">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row>
    <row r="905" spans="1:26" ht="15.75" customHeight="1" x14ac:dyDescent="0.35">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row>
    <row r="906" spans="1:26" ht="15.75" customHeight="1" x14ac:dyDescent="0.35">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row>
    <row r="907" spans="1:26" ht="15.75" customHeight="1" x14ac:dyDescent="0.35">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row>
    <row r="908" spans="1:26" ht="15.75" customHeight="1" x14ac:dyDescent="0.35">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row>
    <row r="909" spans="1:26" ht="15.75" customHeight="1" x14ac:dyDescent="0.35">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row>
    <row r="910" spans="1:26" ht="15.75" customHeight="1" x14ac:dyDescent="0.35">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row>
    <row r="911" spans="1:26" ht="15.75" customHeight="1" x14ac:dyDescent="0.35">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row>
    <row r="912" spans="1:26" ht="15.75" customHeight="1" x14ac:dyDescent="0.35">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row>
    <row r="913" spans="1:26" ht="15.75" customHeight="1" x14ac:dyDescent="0.35">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row>
    <row r="914" spans="1:26" ht="15.75" customHeight="1" x14ac:dyDescent="0.35">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row>
    <row r="915" spans="1:26" ht="15.75" customHeight="1" x14ac:dyDescent="0.35">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row>
    <row r="916" spans="1:26" ht="15.75" customHeight="1" x14ac:dyDescent="0.35">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row>
    <row r="917" spans="1:26" ht="15.75" customHeight="1" x14ac:dyDescent="0.35">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row>
    <row r="918" spans="1:26" ht="15.75" customHeight="1" x14ac:dyDescent="0.35">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row>
    <row r="919" spans="1:26" ht="15.75" customHeight="1" x14ac:dyDescent="0.35">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row>
    <row r="920" spans="1:26" ht="15.75" customHeight="1" x14ac:dyDescent="0.35">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row>
    <row r="921" spans="1:26" ht="15.75" customHeight="1" x14ac:dyDescent="0.35">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row>
    <row r="922" spans="1:26" ht="15.75" customHeight="1" x14ac:dyDescent="0.35">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row>
    <row r="923" spans="1:26" ht="15.75" customHeight="1" x14ac:dyDescent="0.35">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row>
    <row r="924" spans="1:26" ht="15.75" customHeight="1" x14ac:dyDescent="0.35">
      <c r="A924" s="144"/>
      <c r="B924" s="144"/>
      <c r="C924" s="144"/>
      <c r="D924" s="144"/>
      <c r="E924" s="144"/>
      <c r="F924" s="144"/>
      <c r="G924" s="144"/>
      <c r="H924" s="144"/>
      <c r="I924" s="144"/>
      <c r="J924" s="144"/>
      <c r="K924" s="144"/>
      <c r="L924" s="144"/>
      <c r="M924" s="144"/>
      <c r="N924" s="144"/>
      <c r="O924" s="144"/>
      <c r="P924" s="144"/>
      <c r="Q924" s="144"/>
      <c r="R924" s="144"/>
      <c r="S924" s="144"/>
      <c r="T924" s="144"/>
      <c r="U924" s="144"/>
      <c r="V924" s="144"/>
      <c r="W924" s="144"/>
      <c r="X924" s="144"/>
      <c r="Y924" s="144"/>
      <c r="Z924" s="144"/>
    </row>
    <row r="925" spans="1:26" ht="15.75" customHeight="1" x14ac:dyDescent="0.35">
      <c r="A925" s="144"/>
      <c r="B925" s="144"/>
      <c r="C925" s="144"/>
      <c r="D925" s="144"/>
      <c r="E925" s="144"/>
      <c r="F925" s="144"/>
      <c r="G925" s="144"/>
      <c r="H925" s="144"/>
      <c r="I925" s="144"/>
      <c r="J925" s="144"/>
      <c r="K925" s="144"/>
      <c r="L925" s="144"/>
      <c r="M925" s="144"/>
      <c r="N925" s="144"/>
      <c r="O925" s="144"/>
      <c r="P925" s="144"/>
      <c r="Q925" s="144"/>
      <c r="R925" s="144"/>
      <c r="S925" s="144"/>
      <c r="T925" s="144"/>
      <c r="U925" s="144"/>
      <c r="V925" s="144"/>
      <c r="W925" s="144"/>
      <c r="X925" s="144"/>
      <c r="Y925" s="144"/>
      <c r="Z925" s="144"/>
    </row>
    <row r="926" spans="1:26" ht="15.75" customHeight="1" x14ac:dyDescent="0.35">
      <c r="A926" s="144"/>
      <c r="B926" s="144"/>
      <c r="C926" s="144"/>
      <c r="D926" s="144"/>
      <c r="E926" s="144"/>
      <c r="F926" s="144"/>
      <c r="G926" s="144"/>
      <c r="H926" s="144"/>
      <c r="I926" s="144"/>
      <c r="J926" s="144"/>
      <c r="K926" s="144"/>
      <c r="L926" s="144"/>
      <c r="M926" s="144"/>
      <c r="N926" s="144"/>
      <c r="O926" s="144"/>
      <c r="P926" s="144"/>
      <c r="Q926" s="144"/>
      <c r="R926" s="144"/>
      <c r="S926" s="144"/>
      <c r="T926" s="144"/>
      <c r="U926" s="144"/>
      <c r="V926" s="144"/>
      <c r="W926" s="144"/>
      <c r="X926" s="144"/>
      <c r="Y926" s="144"/>
      <c r="Z926" s="144"/>
    </row>
    <row r="927" spans="1:26" ht="15.75" customHeight="1" x14ac:dyDescent="0.35">
      <c r="A927" s="144"/>
      <c r="B927" s="144"/>
      <c r="C927" s="144"/>
      <c r="D927" s="144"/>
      <c r="E927" s="144"/>
      <c r="F927" s="144"/>
      <c r="G927" s="144"/>
      <c r="H927" s="144"/>
      <c r="I927" s="144"/>
      <c r="J927" s="144"/>
      <c r="K927" s="144"/>
      <c r="L927" s="144"/>
      <c r="M927" s="144"/>
      <c r="N927" s="144"/>
      <c r="O927" s="144"/>
      <c r="P927" s="144"/>
      <c r="Q927" s="144"/>
      <c r="R927" s="144"/>
      <c r="S927" s="144"/>
      <c r="T927" s="144"/>
      <c r="U927" s="144"/>
      <c r="V927" s="144"/>
      <c r="W927" s="144"/>
      <c r="X927" s="144"/>
      <c r="Y927" s="144"/>
      <c r="Z927" s="144"/>
    </row>
    <row r="928" spans="1:26" ht="15.75" customHeight="1" x14ac:dyDescent="0.35">
      <c r="A928" s="144"/>
      <c r="B928" s="144"/>
      <c r="C928" s="144"/>
      <c r="D928" s="144"/>
      <c r="E928" s="144"/>
      <c r="F928" s="144"/>
      <c r="G928" s="144"/>
      <c r="H928" s="144"/>
      <c r="I928" s="144"/>
      <c r="J928" s="144"/>
      <c r="K928" s="144"/>
      <c r="L928" s="144"/>
      <c r="M928" s="144"/>
      <c r="N928" s="144"/>
      <c r="O928" s="144"/>
      <c r="P928" s="144"/>
      <c r="Q928" s="144"/>
      <c r="R928" s="144"/>
      <c r="S928" s="144"/>
      <c r="T928" s="144"/>
      <c r="U928" s="144"/>
      <c r="V928" s="144"/>
      <c r="W928" s="144"/>
      <c r="X928" s="144"/>
      <c r="Y928" s="144"/>
      <c r="Z928" s="144"/>
    </row>
    <row r="929" spans="1:26" ht="15.75" customHeight="1" x14ac:dyDescent="0.35">
      <c r="A929" s="144"/>
      <c r="B929" s="144"/>
      <c r="C929" s="144"/>
      <c r="D929" s="144"/>
      <c r="E929" s="144"/>
      <c r="F929" s="144"/>
      <c r="G929" s="144"/>
      <c r="H929" s="144"/>
      <c r="I929" s="144"/>
      <c r="J929" s="144"/>
      <c r="K929" s="144"/>
      <c r="L929" s="144"/>
      <c r="M929" s="144"/>
      <c r="N929" s="144"/>
      <c r="O929" s="144"/>
      <c r="P929" s="144"/>
      <c r="Q929" s="144"/>
      <c r="R929" s="144"/>
      <c r="S929" s="144"/>
      <c r="T929" s="144"/>
      <c r="U929" s="144"/>
      <c r="V929" s="144"/>
      <c r="W929" s="144"/>
      <c r="X929" s="144"/>
      <c r="Y929" s="144"/>
      <c r="Z929" s="144"/>
    </row>
    <row r="930" spans="1:26" ht="15.75" customHeight="1" x14ac:dyDescent="0.35">
      <c r="A930" s="144"/>
      <c r="B930" s="144"/>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row>
    <row r="931" spans="1:26" ht="15.75" customHeight="1" x14ac:dyDescent="0.35">
      <c r="A931" s="144"/>
      <c r="B931" s="144"/>
      <c r="C931" s="144"/>
      <c r="D931" s="144"/>
      <c r="E931" s="144"/>
      <c r="F931" s="144"/>
      <c r="G931" s="144"/>
      <c r="H931" s="144"/>
      <c r="I931" s="144"/>
      <c r="J931" s="144"/>
      <c r="K931" s="144"/>
      <c r="L931" s="144"/>
      <c r="M931" s="144"/>
      <c r="N931" s="144"/>
      <c r="O931" s="144"/>
      <c r="P931" s="144"/>
      <c r="Q931" s="144"/>
      <c r="R931" s="144"/>
      <c r="S931" s="144"/>
      <c r="T931" s="144"/>
      <c r="U931" s="144"/>
      <c r="V931" s="144"/>
      <c r="W931" s="144"/>
      <c r="X931" s="144"/>
      <c r="Y931" s="144"/>
      <c r="Z931" s="144"/>
    </row>
    <row r="932" spans="1:26" ht="15.75" customHeight="1" x14ac:dyDescent="0.35">
      <c r="A932" s="144"/>
      <c r="B932" s="144"/>
      <c r="C932" s="144"/>
      <c r="D932" s="144"/>
      <c r="E932" s="144"/>
      <c r="F932" s="144"/>
      <c r="G932" s="144"/>
      <c r="H932" s="144"/>
      <c r="I932" s="144"/>
      <c r="J932" s="144"/>
      <c r="K932" s="144"/>
      <c r="L932" s="144"/>
      <c r="M932" s="144"/>
      <c r="N932" s="144"/>
      <c r="O932" s="144"/>
      <c r="P932" s="144"/>
      <c r="Q932" s="144"/>
      <c r="R932" s="144"/>
      <c r="S932" s="144"/>
      <c r="T932" s="144"/>
      <c r="U932" s="144"/>
      <c r="V932" s="144"/>
      <c r="W932" s="144"/>
      <c r="X932" s="144"/>
      <c r="Y932" s="144"/>
      <c r="Z932" s="144"/>
    </row>
    <row r="933" spans="1:26" ht="15.75" customHeight="1" x14ac:dyDescent="0.35">
      <c r="A933" s="144"/>
      <c r="B933" s="144"/>
      <c r="C933" s="144"/>
      <c r="D933" s="144"/>
      <c r="E933" s="144"/>
      <c r="F933" s="144"/>
      <c r="G933" s="144"/>
      <c r="H933" s="144"/>
      <c r="I933" s="144"/>
      <c r="J933" s="144"/>
      <c r="K933" s="144"/>
      <c r="L933" s="144"/>
      <c r="M933" s="144"/>
      <c r="N933" s="144"/>
      <c r="O933" s="144"/>
      <c r="P933" s="144"/>
      <c r="Q933" s="144"/>
      <c r="R933" s="144"/>
      <c r="S933" s="144"/>
      <c r="T933" s="144"/>
      <c r="U933" s="144"/>
      <c r="V933" s="144"/>
      <c r="W933" s="144"/>
      <c r="X933" s="144"/>
      <c r="Y933" s="144"/>
      <c r="Z933" s="144"/>
    </row>
    <row r="934" spans="1:26" ht="15.75" customHeight="1" x14ac:dyDescent="0.35">
      <c r="A934" s="144"/>
      <c r="B934" s="144"/>
      <c r="C934" s="144"/>
      <c r="D934" s="144"/>
      <c r="E934" s="144"/>
      <c r="F934" s="144"/>
      <c r="G934" s="144"/>
      <c r="H934" s="144"/>
      <c r="I934" s="144"/>
      <c r="J934" s="144"/>
      <c r="K934" s="144"/>
      <c r="L934" s="144"/>
      <c r="M934" s="144"/>
      <c r="N934" s="144"/>
      <c r="O934" s="144"/>
      <c r="P934" s="144"/>
      <c r="Q934" s="144"/>
      <c r="R934" s="144"/>
      <c r="S934" s="144"/>
      <c r="T934" s="144"/>
      <c r="U934" s="144"/>
      <c r="V934" s="144"/>
      <c r="W934" s="144"/>
      <c r="X934" s="144"/>
      <c r="Y934" s="144"/>
      <c r="Z934" s="144"/>
    </row>
    <row r="935" spans="1:26" ht="15.75" customHeight="1" x14ac:dyDescent="0.35">
      <c r="A935" s="144"/>
      <c r="B935" s="144"/>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row>
    <row r="936" spans="1:26" ht="15.75" customHeight="1" x14ac:dyDescent="0.35">
      <c r="A936" s="144"/>
      <c r="B936" s="144"/>
      <c r="C936" s="144"/>
      <c r="D936" s="144"/>
      <c r="E936" s="144"/>
      <c r="F936" s="144"/>
      <c r="G936" s="144"/>
      <c r="H936" s="144"/>
      <c r="I936" s="144"/>
      <c r="J936" s="144"/>
      <c r="K936" s="144"/>
      <c r="L936" s="144"/>
      <c r="M936" s="144"/>
      <c r="N936" s="144"/>
      <c r="O936" s="144"/>
      <c r="P936" s="144"/>
      <c r="Q936" s="144"/>
      <c r="R936" s="144"/>
      <c r="S936" s="144"/>
      <c r="T936" s="144"/>
      <c r="U936" s="144"/>
      <c r="V936" s="144"/>
      <c r="W936" s="144"/>
      <c r="X936" s="144"/>
      <c r="Y936" s="144"/>
      <c r="Z936" s="144"/>
    </row>
    <row r="937" spans="1:26" ht="15.75" customHeight="1" x14ac:dyDescent="0.35">
      <c r="A937" s="144"/>
      <c r="B937" s="144"/>
      <c r="C937" s="144"/>
      <c r="D937" s="144"/>
      <c r="E937" s="144"/>
      <c r="F937" s="144"/>
      <c r="G937" s="144"/>
      <c r="H937" s="144"/>
      <c r="I937" s="144"/>
      <c r="J937" s="144"/>
      <c r="K937" s="144"/>
      <c r="L937" s="144"/>
      <c r="M937" s="144"/>
      <c r="N937" s="144"/>
      <c r="O937" s="144"/>
      <c r="P937" s="144"/>
      <c r="Q937" s="144"/>
      <c r="R937" s="144"/>
      <c r="S937" s="144"/>
      <c r="T937" s="144"/>
      <c r="U937" s="144"/>
      <c r="V937" s="144"/>
      <c r="W937" s="144"/>
      <c r="X937" s="144"/>
      <c r="Y937" s="144"/>
      <c r="Z937" s="144"/>
    </row>
    <row r="938" spans="1:26" ht="15.75" customHeight="1" x14ac:dyDescent="0.35">
      <c r="A938" s="144"/>
      <c r="B938" s="144"/>
      <c r="C938" s="144"/>
      <c r="D938" s="144"/>
      <c r="E938" s="144"/>
      <c r="F938" s="144"/>
      <c r="G938" s="144"/>
      <c r="H938" s="144"/>
      <c r="I938" s="144"/>
      <c r="J938" s="144"/>
      <c r="K938" s="144"/>
      <c r="L938" s="144"/>
      <c r="M938" s="144"/>
      <c r="N938" s="144"/>
      <c r="O938" s="144"/>
      <c r="P938" s="144"/>
      <c r="Q938" s="144"/>
      <c r="R938" s="144"/>
      <c r="S938" s="144"/>
      <c r="T938" s="144"/>
      <c r="U938" s="144"/>
      <c r="V938" s="144"/>
      <c r="W938" s="144"/>
      <c r="X938" s="144"/>
      <c r="Y938" s="144"/>
      <c r="Z938" s="144"/>
    </row>
    <row r="939" spans="1:26" ht="15.75" customHeight="1" x14ac:dyDescent="0.35">
      <c r="A939" s="144"/>
      <c r="B939" s="144"/>
      <c r="C939" s="144"/>
      <c r="D939" s="144"/>
      <c r="E939" s="144"/>
      <c r="F939" s="144"/>
      <c r="G939" s="144"/>
      <c r="H939" s="144"/>
      <c r="I939" s="144"/>
      <c r="J939" s="144"/>
      <c r="K939" s="144"/>
      <c r="L939" s="144"/>
      <c r="M939" s="144"/>
      <c r="N939" s="144"/>
      <c r="O939" s="144"/>
      <c r="P939" s="144"/>
      <c r="Q939" s="144"/>
      <c r="R939" s="144"/>
      <c r="S939" s="144"/>
      <c r="T939" s="144"/>
      <c r="U939" s="144"/>
      <c r="V939" s="144"/>
      <c r="W939" s="144"/>
      <c r="X939" s="144"/>
      <c r="Y939" s="144"/>
      <c r="Z939" s="144"/>
    </row>
    <row r="940" spans="1:26" ht="15.75" customHeight="1" x14ac:dyDescent="0.35">
      <c r="A940" s="144"/>
      <c r="B940" s="144"/>
      <c r="C940" s="144"/>
      <c r="D940" s="144"/>
      <c r="E940" s="144"/>
      <c r="F940" s="144"/>
      <c r="G940" s="144"/>
      <c r="H940" s="144"/>
      <c r="I940" s="144"/>
      <c r="J940" s="144"/>
      <c r="K940" s="144"/>
      <c r="L940" s="144"/>
      <c r="M940" s="144"/>
      <c r="N940" s="144"/>
      <c r="O940" s="144"/>
      <c r="P940" s="144"/>
      <c r="Q940" s="144"/>
      <c r="R940" s="144"/>
      <c r="S940" s="144"/>
      <c r="T940" s="144"/>
      <c r="U940" s="144"/>
      <c r="V940" s="144"/>
      <c r="W940" s="144"/>
      <c r="X940" s="144"/>
      <c r="Y940" s="144"/>
      <c r="Z940" s="144"/>
    </row>
    <row r="941" spans="1:26" ht="15.75" customHeight="1" x14ac:dyDescent="0.35">
      <c r="A941" s="144"/>
      <c r="B941" s="144"/>
      <c r="C941" s="144"/>
      <c r="D941" s="144"/>
      <c r="E941" s="144"/>
      <c r="F941" s="144"/>
      <c r="G941" s="144"/>
      <c r="H941" s="144"/>
      <c r="I941" s="144"/>
      <c r="J941" s="144"/>
      <c r="K941" s="144"/>
      <c r="L941" s="144"/>
      <c r="M941" s="144"/>
      <c r="N941" s="144"/>
      <c r="O941" s="144"/>
      <c r="P941" s="144"/>
      <c r="Q941" s="144"/>
      <c r="R941" s="144"/>
      <c r="S941" s="144"/>
      <c r="T941" s="144"/>
      <c r="U941" s="144"/>
      <c r="V941" s="144"/>
      <c r="W941" s="144"/>
      <c r="X941" s="144"/>
      <c r="Y941" s="144"/>
      <c r="Z941" s="144"/>
    </row>
    <row r="942" spans="1:26" ht="15.75" customHeight="1" x14ac:dyDescent="0.35">
      <c r="A942" s="144"/>
      <c r="B942" s="144"/>
      <c r="C942" s="144"/>
      <c r="D942" s="144"/>
      <c r="E942" s="144"/>
      <c r="F942" s="144"/>
      <c r="G942" s="144"/>
      <c r="H942" s="144"/>
      <c r="I942" s="144"/>
      <c r="J942" s="144"/>
      <c r="K942" s="144"/>
      <c r="L942" s="144"/>
      <c r="M942" s="144"/>
      <c r="N942" s="144"/>
      <c r="O942" s="144"/>
      <c r="P942" s="144"/>
      <c r="Q942" s="144"/>
      <c r="R942" s="144"/>
      <c r="S942" s="144"/>
      <c r="T942" s="144"/>
      <c r="U942" s="144"/>
      <c r="V942" s="144"/>
      <c r="W942" s="144"/>
      <c r="X942" s="144"/>
      <c r="Y942" s="144"/>
      <c r="Z942" s="144"/>
    </row>
    <row r="943" spans="1:26" ht="15.75" customHeight="1" x14ac:dyDescent="0.35">
      <c r="A943" s="144"/>
      <c r="B943" s="144"/>
      <c r="C943" s="144"/>
      <c r="D943" s="144"/>
      <c r="E943" s="144"/>
      <c r="F943" s="144"/>
      <c r="G943" s="144"/>
      <c r="H943" s="144"/>
      <c r="I943" s="144"/>
      <c r="J943" s="144"/>
      <c r="K943" s="144"/>
      <c r="L943" s="144"/>
      <c r="M943" s="144"/>
      <c r="N943" s="144"/>
      <c r="O943" s="144"/>
      <c r="P943" s="144"/>
      <c r="Q943" s="144"/>
      <c r="R943" s="144"/>
      <c r="S943" s="144"/>
      <c r="T943" s="144"/>
      <c r="U943" s="144"/>
      <c r="V943" s="144"/>
      <c r="W943" s="144"/>
      <c r="X943" s="144"/>
      <c r="Y943" s="144"/>
      <c r="Z943" s="144"/>
    </row>
    <row r="944" spans="1:26" ht="15.75" customHeight="1" x14ac:dyDescent="0.35">
      <c r="A944" s="144"/>
      <c r="B944" s="144"/>
      <c r="C944" s="144"/>
      <c r="D944" s="144"/>
      <c r="E944" s="144"/>
      <c r="F944" s="144"/>
      <c r="G944" s="144"/>
      <c r="H944" s="144"/>
      <c r="I944" s="144"/>
      <c r="J944" s="144"/>
      <c r="K944" s="144"/>
      <c r="L944" s="144"/>
      <c r="M944" s="144"/>
      <c r="N944" s="144"/>
      <c r="O944" s="144"/>
      <c r="P944" s="144"/>
      <c r="Q944" s="144"/>
      <c r="R944" s="144"/>
      <c r="S944" s="144"/>
      <c r="T944" s="144"/>
      <c r="U944" s="144"/>
      <c r="V944" s="144"/>
      <c r="W944" s="144"/>
      <c r="X944" s="144"/>
      <c r="Y944" s="144"/>
      <c r="Z944" s="144"/>
    </row>
    <row r="945" spans="1:26" ht="15.75" customHeight="1" x14ac:dyDescent="0.35">
      <c r="A945" s="144"/>
      <c r="B945" s="144"/>
      <c r="C945" s="144"/>
      <c r="D945" s="144"/>
      <c r="E945" s="144"/>
      <c r="F945" s="144"/>
      <c r="G945" s="144"/>
      <c r="H945" s="144"/>
      <c r="I945" s="144"/>
      <c r="J945" s="144"/>
      <c r="K945" s="144"/>
      <c r="L945" s="144"/>
      <c r="M945" s="144"/>
      <c r="N945" s="144"/>
      <c r="O945" s="144"/>
      <c r="P945" s="144"/>
      <c r="Q945" s="144"/>
      <c r="R945" s="144"/>
      <c r="S945" s="144"/>
      <c r="T945" s="144"/>
      <c r="U945" s="144"/>
      <c r="V945" s="144"/>
      <c r="W945" s="144"/>
      <c r="X945" s="144"/>
      <c r="Y945" s="144"/>
      <c r="Z945" s="144"/>
    </row>
    <row r="946" spans="1:26" ht="15.75" customHeight="1" x14ac:dyDescent="0.35">
      <c r="A946" s="144"/>
      <c r="B946" s="144"/>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row>
    <row r="947" spans="1:26" ht="15.75" customHeight="1" x14ac:dyDescent="0.35">
      <c r="A947" s="144"/>
      <c r="B947" s="144"/>
      <c r="C947" s="144"/>
      <c r="D947" s="144"/>
      <c r="E947" s="144"/>
      <c r="F947" s="144"/>
      <c r="G947" s="144"/>
      <c r="H947" s="144"/>
      <c r="I947" s="144"/>
      <c r="J947" s="144"/>
      <c r="K947" s="144"/>
      <c r="L947" s="144"/>
      <c r="M947" s="144"/>
      <c r="N947" s="144"/>
      <c r="O947" s="144"/>
      <c r="P947" s="144"/>
      <c r="Q947" s="144"/>
      <c r="R947" s="144"/>
      <c r="S947" s="144"/>
      <c r="T947" s="144"/>
      <c r="U947" s="144"/>
      <c r="V947" s="144"/>
      <c r="W947" s="144"/>
      <c r="X947" s="144"/>
      <c r="Y947" s="144"/>
      <c r="Z947" s="144"/>
    </row>
    <row r="948" spans="1:26" ht="15.75" customHeight="1" x14ac:dyDescent="0.35">
      <c r="A948" s="144"/>
      <c r="B948" s="144"/>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row>
    <row r="949" spans="1:26" ht="15.75" customHeight="1" x14ac:dyDescent="0.35">
      <c r="A949" s="144"/>
      <c r="B949" s="144"/>
      <c r="C949" s="144"/>
      <c r="D949" s="144"/>
      <c r="E949" s="144"/>
      <c r="F949" s="144"/>
      <c r="G949" s="144"/>
      <c r="H949" s="144"/>
      <c r="I949" s="144"/>
      <c r="J949" s="144"/>
      <c r="K949" s="144"/>
      <c r="L949" s="144"/>
      <c r="M949" s="144"/>
      <c r="N949" s="144"/>
      <c r="O949" s="144"/>
      <c r="P949" s="144"/>
      <c r="Q949" s="144"/>
      <c r="R949" s="144"/>
      <c r="S949" s="144"/>
      <c r="T949" s="144"/>
      <c r="U949" s="144"/>
      <c r="V949" s="144"/>
      <c r="W949" s="144"/>
      <c r="X949" s="144"/>
      <c r="Y949" s="144"/>
      <c r="Z949" s="144"/>
    </row>
    <row r="950" spans="1:26" ht="15.75" customHeight="1" x14ac:dyDescent="0.35">
      <c r="A950" s="144"/>
      <c r="B950" s="144"/>
      <c r="C950" s="144"/>
      <c r="D950" s="144"/>
      <c r="E950" s="144"/>
      <c r="F950" s="144"/>
      <c r="G950" s="144"/>
      <c r="H950" s="144"/>
      <c r="I950" s="144"/>
      <c r="J950" s="144"/>
      <c r="K950" s="144"/>
      <c r="L950" s="144"/>
      <c r="M950" s="144"/>
      <c r="N950" s="144"/>
      <c r="O950" s="144"/>
      <c r="P950" s="144"/>
      <c r="Q950" s="144"/>
      <c r="R950" s="144"/>
      <c r="S950" s="144"/>
      <c r="T950" s="144"/>
      <c r="U950" s="144"/>
      <c r="V950" s="144"/>
      <c r="W950" s="144"/>
      <c r="X950" s="144"/>
      <c r="Y950" s="144"/>
      <c r="Z950" s="144"/>
    </row>
    <row r="951" spans="1:26" ht="15.75" customHeight="1" x14ac:dyDescent="0.35">
      <c r="A951" s="144"/>
      <c r="B951" s="144"/>
      <c r="C951" s="144"/>
      <c r="D951" s="144"/>
      <c r="E951" s="144"/>
      <c r="F951" s="144"/>
      <c r="G951" s="144"/>
      <c r="H951" s="144"/>
      <c r="I951" s="144"/>
      <c r="J951" s="144"/>
      <c r="K951" s="144"/>
      <c r="L951" s="144"/>
      <c r="M951" s="144"/>
      <c r="N951" s="144"/>
      <c r="O951" s="144"/>
      <c r="P951" s="144"/>
      <c r="Q951" s="144"/>
      <c r="R951" s="144"/>
      <c r="S951" s="144"/>
      <c r="T951" s="144"/>
      <c r="U951" s="144"/>
      <c r="V951" s="144"/>
      <c r="W951" s="144"/>
      <c r="X951" s="144"/>
      <c r="Y951" s="144"/>
      <c r="Z951" s="144"/>
    </row>
    <row r="952" spans="1:26" ht="15.75" customHeight="1" x14ac:dyDescent="0.35">
      <c r="A952" s="144"/>
      <c r="B952" s="144"/>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row>
    <row r="953" spans="1:26" ht="15.75" customHeight="1" x14ac:dyDescent="0.35">
      <c r="A953" s="144"/>
      <c r="B953" s="144"/>
      <c r="C953" s="144"/>
      <c r="D953" s="144"/>
      <c r="E953" s="144"/>
      <c r="F953" s="144"/>
      <c r="G953" s="144"/>
      <c r="H953" s="144"/>
      <c r="I953" s="144"/>
      <c r="J953" s="144"/>
      <c r="K953" s="144"/>
      <c r="L953" s="144"/>
      <c r="M953" s="144"/>
      <c r="N953" s="144"/>
      <c r="O953" s="144"/>
      <c r="P953" s="144"/>
      <c r="Q953" s="144"/>
      <c r="R953" s="144"/>
      <c r="S953" s="144"/>
      <c r="T953" s="144"/>
      <c r="U953" s="144"/>
      <c r="V953" s="144"/>
      <c r="W953" s="144"/>
      <c r="X953" s="144"/>
      <c r="Y953" s="144"/>
      <c r="Z953" s="144"/>
    </row>
    <row r="954" spans="1:26" ht="15.75" customHeight="1" x14ac:dyDescent="0.35">
      <c r="A954" s="144"/>
      <c r="B954" s="144"/>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row>
    <row r="955" spans="1:26" ht="15.75" customHeight="1" x14ac:dyDescent="0.35">
      <c r="A955" s="144"/>
      <c r="B955" s="144"/>
      <c r="C955" s="144"/>
      <c r="D955" s="144"/>
      <c r="E955" s="144"/>
      <c r="F955" s="144"/>
      <c r="G955" s="144"/>
      <c r="H955" s="144"/>
      <c r="I955" s="144"/>
      <c r="J955" s="144"/>
      <c r="K955" s="144"/>
      <c r="L955" s="144"/>
      <c r="M955" s="144"/>
      <c r="N955" s="144"/>
      <c r="O955" s="144"/>
      <c r="P955" s="144"/>
      <c r="Q955" s="144"/>
      <c r="R955" s="144"/>
      <c r="S955" s="144"/>
      <c r="T955" s="144"/>
      <c r="U955" s="144"/>
      <c r="V955" s="144"/>
      <c r="W955" s="144"/>
      <c r="X955" s="144"/>
      <c r="Y955" s="144"/>
      <c r="Z955" s="144"/>
    </row>
    <row r="956" spans="1:26" ht="15.75" customHeight="1" x14ac:dyDescent="0.35">
      <c r="A956" s="144"/>
      <c r="B956" s="144"/>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row>
    <row r="957" spans="1:26" ht="15.75" customHeight="1" x14ac:dyDescent="0.35">
      <c r="A957" s="144"/>
      <c r="B957" s="144"/>
      <c r="C957" s="144"/>
      <c r="D957" s="144"/>
      <c r="E957" s="144"/>
      <c r="F957" s="144"/>
      <c r="G957" s="144"/>
      <c r="H957" s="144"/>
      <c r="I957" s="144"/>
      <c r="J957" s="144"/>
      <c r="K957" s="144"/>
      <c r="L957" s="144"/>
      <c r="M957" s="144"/>
      <c r="N957" s="144"/>
      <c r="O957" s="144"/>
      <c r="P957" s="144"/>
      <c r="Q957" s="144"/>
      <c r="R957" s="144"/>
      <c r="S957" s="144"/>
      <c r="T957" s="144"/>
      <c r="U957" s="144"/>
      <c r="V957" s="144"/>
      <c r="W957" s="144"/>
      <c r="X957" s="144"/>
      <c r="Y957" s="144"/>
      <c r="Z957" s="144"/>
    </row>
    <row r="958" spans="1:26" ht="15.75" customHeight="1" x14ac:dyDescent="0.35">
      <c r="A958" s="144"/>
      <c r="B958" s="144"/>
      <c r="C958" s="144"/>
      <c r="D958" s="144"/>
      <c r="E958" s="144"/>
      <c r="F958" s="144"/>
      <c r="G958" s="144"/>
      <c r="H958" s="144"/>
      <c r="I958" s="144"/>
      <c r="J958" s="144"/>
      <c r="K958" s="144"/>
      <c r="L958" s="144"/>
      <c r="M958" s="144"/>
      <c r="N958" s="144"/>
      <c r="O958" s="144"/>
      <c r="P958" s="144"/>
      <c r="Q958" s="144"/>
      <c r="R958" s="144"/>
      <c r="S958" s="144"/>
      <c r="T958" s="144"/>
      <c r="U958" s="144"/>
      <c r="V958" s="144"/>
      <c r="W958" s="144"/>
      <c r="X958" s="144"/>
      <c r="Y958" s="144"/>
      <c r="Z958" s="144"/>
    </row>
    <row r="959" spans="1:26" ht="15.75" customHeight="1" x14ac:dyDescent="0.35">
      <c r="A959" s="144"/>
      <c r="B959" s="144"/>
      <c r="C959" s="144"/>
      <c r="D959" s="144"/>
      <c r="E959" s="144"/>
      <c r="F959" s="144"/>
      <c r="G959" s="144"/>
      <c r="H959" s="144"/>
      <c r="I959" s="144"/>
      <c r="J959" s="144"/>
      <c r="K959" s="144"/>
      <c r="L959" s="144"/>
      <c r="M959" s="144"/>
      <c r="N959" s="144"/>
      <c r="O959" s="144"/>
      <c r="P959" s="144"/>
      <c r="Q959" s="144"/>
      <c r="R959" s="144"/>
      <c r="S959" s="144"/>
      <c r="T959" s="144"/>
      <c r="U959" s="144"/>
      <c r="V959" s="144"/>
      <c r="W959" s="144"/>
      <c r="X959" s="144"/>
      <c r="Y959" s="144"/>
      <c r="Z959" s="144"/>
    </row>
    <row r="960" spans="1:26" ht="15.75" customHeight="1" x14ac:dyDescent="0.35">
      <c r="A960" s="144"/>
      <c r="B960" s="144"/>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row>
    <row r="961" spans="1:26" ht="15.75" customHeight="1" x14ac:dyDescent="0.35">
      <c r="A961" s="144"/>
      <c r="B961" s="144"/>
      <c r="C961" s="144"/>
      <c r="D961" s="144"/>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row>
    <row r="962" spans="1:26" ht="15.75" customHeight="1" x14ac:dyDescent="0.35">
      <c r="A962" s="144"/>
      <c r="B962" s="144"/>
      <c r="C962" s="144"/>
      <c r="D962" s="144"/>
      <c r="E962" s="144"/>
      <c r="F962" s="144"/>
      <c r="G962" s="144"/>
      <c r="H962" s="144"/>
      <c r="I962" s="144"/>
      <c r="J962" s="144"/>
      <c r="K962" s="144"/>
      <c r="L962" s="144"/>
      <c r="M962" s="144"/>
      <c r="N962" s="144"/>
      <c r="O962" s="144"/>
      <c r="P962" s="144"/>
      <c r="Q962" s="144"/>
      <c r="R962" s="144"/>
      <c r="S962" s="144"/>
      <c r="T962" s="144"/>
      <c r="U962" s="144"/>
      <c r="V962" s="144"/>
      <c r="W962" s="144"/>
      <c r="X962" s="144"/>
      <c r="Y962" s="144"/>
      <c r="Z962" s="144"/>
    </row>
    <row r="963" spans="1:26" ht="15.75" customHeight="1" x14ac:dyDescent="0.35">
      <c r="A963" s="144"/>
      <c r="B963" s="144"/>
      <c r="C963" s="144"/>
      <c r="D963" s="144"/>
      <c r="E963" s="144"/>
      <c r="F963" s="144"/>
      <c r="G963" s="144"/>
      <c r="H963" s="144"/>
      <c r="I963" s="144"/>
      <c r="J963" s="144"/>
      <c r="K963" s="144"/>
      <c r="L963" s="144"/>
      <c r="M963" s="144"/>
      <c r="N963" s="144"/>
      <c r="O963" s="144"/>
      <c r="P963" s="144"/>
      <c r="Q963" s="144"/>
      <c r="R963" s="144"/>
      <c r="S963" s="144"/>
      <c r="T963" s="144"/>
      <c r="U963" s="144"/>
      <c r="V963" s="144"/>
      <c r="W963" s="144"/>
      <c r="X963" s="144"/>
      <c r="Y963" s="144"/>
      <c r="Z963" s="144"/>
    </row>
    <row r="964" spans="1:26" ht="15.75" customHeight="1" x14ac:dyDescent="0.35">
      <c r="A964" s="144"/>
      <c r="B964" s="144"/>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row>
    <row r="965" spans="1:26" ht="15.75" customHeight="1" x14ac:dyDescent="0.35">
      <c r="A965" s="144"/>
      <c r="B965" s="144"/>
      <c r="C965" s="144"/>
      <c r="D965" s="144"/>
      <c r="E965" s="144"/>
      <c r="F965" s="144"/>
      <c r="G965" s="144"/>
      <c r="H965" s="144"/>
      <c r="I965" s="144"/>
      <c r="J965" s="144"/>
      <c r="K965" s="144"/>
      <c r="L965" s="144"/>
      <c r="M965" s="144"/>
      <c r="N965" s="144"/>
      <c r="O965" s="144"/>
      <c r="P965" s="144"/>
      <c r="Q965" s="144"/>
      <c r="R965" s="144"/>
      <c r="S965" s="144"/>
      <c r="T965" s="144"/>
      <c r="U965" s="144"/>
      <c r="V965" s="144"/>
      <c r="W965" s="144"/>
      <c r="X965" s="144"/>
      <c r="Y965" s="144"/>
      <c r="Z965" s="144"/>
    </row>
    <row r="966" spans="1:26" ht="15.75" customHeight="1" x14ac:dyDescent="0.35">
      <c r="A966" s="144"/>
      <c r="B966" s="144"/>
      <c r="C966" s="144"/>
      <c r="D966" s="144"/>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row>
    <row r="967" spans="1:26" ht="15.75" customHeight="1" x14ac:dyDescent="0.35">
      <c r="A967" s="144"/>
      <c r="B967" s="144"/>
      <c r="C967" s="144"/>
      <c r="D967" s="144"/>
      <c r="E967" s="144"/>
      <c r="F967" s="144"/>
      <c r="G967" s="144"/>
      <c r="H967" s="144"/>
      <c r="I967" s="144"/>
      <c r="J967" s="144"/>
      <c r="K967" s="144"/>
      <c r="L967" s="144"/>
      <c r="M967" s="144"/>
      <c r="N967" s="144"/>
      <c r="O967" s="144"/>
      <c r="P967" s="144"/>
      <c r="Q967" s="144"/>
      <c r="R967" s="144"/>
      <c r="S967" s="144"/>
      <c r="T967" s="144"/>
      <c r="U967" s="144"/>
      <c r="V967" s="144"/>
      <c r="W967" s="144"/>
      <c r="X967" s="144"/>
      <c r="Y967" s="144"/>
      <c r="Z967" s="144"/>
    </row>
    <row r="968" spans="1:26" ht="15.75" customHeight="1" x14ac:dyDescent="0.35">
      <c r="A968" s="144"/>
      <c r="B968" s="144"/>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row>
    <row r="969" spans="1:26" ht="15.75" customHeight="1" x14ac:dyDescent="0.35">
      <c r="A969" s="144"/>
      <c r="B969" s="144"/>
      <c r="C969" s="144"/>
      <c r="D969" s="144"/>
      <c r="E969" s="144"/>
      <c r="F969" s="144"/>
      <c r="G969" s="144"/>
      <c r="H969" s="144"/>
      <c r="I969" s="144"/>
      <c r="J969" s="144"/>
      <c r="K969" s="144"/>
      <c r="L969" s="144"/>
      <c r="M969" s="144"/>
      <c r="N969" s="144"/>
      <c r="O969" s="144"/>
      <c r="P969" s="144"/>
      <c r="Q969" s="144"/>
      <c r="R969" s="144"/>
      <c r="S969" s="144"/>
      <c r="T969" s="144"/>
      <c r="U969" s="144"/>
      <c r="V969" s="144"/>
      <c r="W969" s="144"/>
      <c r="X969" s="144"/>
      <c r="Y969" s="144"/>
      <c r="Z969" s="144"/>
    </row>
    <row r="970" spans="1:26" ht="15.75" customHeight="1" x14ac:dyDescent="0.35">
      <c r="A970" s="144"/>
      <c r="B970" s="144"/>
      <c r="C970" s="144"/>
      <c r="D970" s="144"/>
      <c r="E970" s="144"/>
      <c r="F970" s="144"/>
      <c r="G970" s="144"/>
      <c r="H970" s="144"/>
      <c r="I970" s="144"/>
      <c r="J970" s="144"/>
      <c r="K970" s="144"/>
      <c r="L970" s="144"/>
      <c r="M970" s="144"/>
      <c r="N970" s="144"/>
      <c r="O970" s="144"/>
      <c r="P970" s="144"/>
      <c r="Q970" s="144"/>
      <c r="R970" s="144"/>
      <c r="S970" s="144"/>
      <c r="T970" s="144"/>
      <c r="U970" s="144"/>
      <c r="V970" s="144"/>
      <c r="W970" s="144"/>
      <c r="X970" s="144"/>
      <c r="Y970" s="144"/>
      <c r="Z970" s="144"/>
    </row>
    <row r="971" spans="1:26" ht="15.75" customHeight="1" x14ac:dyDescent="0.35">
      <c r="A971" s="144"/>
      <c r="B971" s="144"/>
      <c r="C971" s="144"/>
      <c r="D971" s="144"/>
      <c r="E971" s="144"/>
      <c r="F971" s="144"/>
      <c r="G971" s="144"/>
      <c r="H971" s="144"/>
      <c r="I971" s="144"/>
      <c r="J971" s="144"/>
      <c r="K971" s="144"/>
      <c r="L971" s="144"/>
      <c r="M971" s="144"/>
      <c r="N971" s="144"/>
      <c r="O971" s="144"/>
      <c r="P971" s="144"/>
      <c r="Q971" s="144"/>
      <c r="R971" s="144"/>
      <c r="S971" s="144"/>
      <c r="T971" s="144"/>
      <c r="U971" s="144"/>
      <c r="V971" s="144"/>
      <c r="W971" s="144"/>
      <c r="X971" s="144"/>
      <c r="Y971" s="144"/>
      <c r="Z971" s="144"/>
    </row>
    <row r="972" spans="1:26" ht="15.75" customHeight="1" x14ac:dyDescent="0.35">
      <c r="A972" s="144"/>
      <c r="B972" s="144"/>
      <c r="C972" s="144"/>
      <c r="D972" s="144"/>
      <c r="E972" s="144"/>
      <c r="F972" s="144"/>
      <c r="G972" s="144"/>
      <c r="H972" s="144"/>
      <c r="I972" s="144"/>
      <c r="J972" s="144"/>
      <c r="K972" s="144"/>
      <c r="L972" s="144"/>
      <c r="M972" s="144"/>
      <c r="N972" s="144"/>
      <c r="O972" s="144"/>
      <c r="P972" s="144"/>
      <c r="Q972" s="144"/>
      <c r="R972" s="144"/>
      <c r="S972" s="144"/>
      <c r="T972" s="144"/>
      <c r="U972" s="144"/>
      <c r="V972" s="144"/>
      <c r="W972" s="144"/>
      <c r="X972" s="144"/>
      <c r="Y972" s="144"/>
      <c r="Z972" s="144"/>
    </row>
    <row r="973" spans="1:26" ht="15.75" customHeight="1" x14ac:dyDescent="0.35">
      <c r="A973" s="144"/>
      <c r="B973" s="144"/>
      <c r="C973" s="144"/>
      <c r="D973" s="144"/>
      <c r="E973" s="144"/>
      <c r="F973" s="144"/>
      <c r="G973" s="144"/>
      <c r="H973" s="144"/>
      <c r="I973" s="144"/>
      <c r="J973" s="144"/>
      <c r="K973" s="144"/>
      <c r="L973" s="144"/>
      <c r="M973" s="144"/>
      <c r="N973" s="144"/>
      <c r="O973" s="144"/>
      <c r="P973" s="144"/>
      <c r="Q973" s="144"/>
      <c r="R973" s="144"/>
      <c r="S973" s="144"/>
      <c r="T973" s="144"/>
      <c r="U973" s="144"/>
      <c r="V973" s="144"/>
      <c r="W973" s="144"/>
      <c r="X973" s="144"/>
      <c r="Y973" s="144"/>
      <c r="Z973" s="144"/>
    </row>
    <row r="974" spans="1:26" ht="15.75" customHeight="1" x14ac:dyDescent="0.35">
      <c r="A974" s="144"/>
      <c r="B974" s="144"/>
      <c r="C974" s="144"/>
      <c r="D974" s="144"/>
      <c r="E974" s="144"/>
      <c r="F974" s="144"/>
      <c r="G974" s="144"/>
      <c r="H974" s="144"/>
      <c r="I974" s="144"/>
      <c r="J974" s="144"/>
      <c r="K974" s="144"/>
      <c r="L974" s="144"/>
      <c r="M974" s="144"/>
      <c r="N974" s="144"/>
      <c r="O974" s="144"/>
      <c r="P974" s="144"/>
      <c r="Q974" s="144"/>
      <c r="R974" s="144"/>
      <c r="S974" s="144"/>
      <c r="T974" s="144"/>
      <c r="U974" s="144"/>
      <c r="V974" s="144"/>
      <c r="W974" s="144"/>
      <c r="X974" s="144"/>
      <c r="Y974" s="144"/>
      <c r="Z974" s="144"/>
    </row>
    <row r="975" spans="1:26" ht="15.75" customHeight="1" x14ac:dyDescent="0.35">
      <c r="A975" s="144"/>
      <c r="B975" s="144"/>
      <c r="C975" s="144"/>
      <c r="D975" s="144"/>
      <c r="E975" s="144"/>
      <c r="F975" s="144"/>
      <c r="G975" s="144"/>
      <c r="H975" s="144"/>
      <c r="I975" s="144"/>
      <c r="J975" s="144"/>
      <c r="K975" s="144"/>
      <c r="L975" s="144"/>
      <c r="M975" s="144"/>
      <c r="N975" s="144"/>
      <c r="O975" s="144"/>
      <c r="P975" s="144"/>
      <c r="Q975" s="144"/>
      <c r="R975" s="144"/>
      <c r="S975" s="144"/>
      <c r="T975" s="144"/>
      <c r="U975" s="144"/>
      <c r="V975" s="144"/>
      <c r="W975" s="144"/>
      <c r="X975" s="144"/>
      <c r="Y975" s="144"/>
      <c r="Z975" s="144"/>
    </row>
    <row r="976" spans="1:26" ht="15.75" customHeight="1" x14ac:dyDescent="0.35">
      <c r="A976" s="144"/>
      <c r="B976" s="144"/>
      <c r="C976" s="144"/>
      <c r="D976" s="144"/>
      <c r="E976" s="144"/>
      <c r="F976" s="144"/>
      <c r="G976" s="144"/>
      <c r="H976" s="144"/>
      <c r="I976" s="144"/>
      <c r="J976" s="144"/>
      <c r="K976" s="144"/>
      <c r="L976" s="144"/>
      <c r="M976" s="144"/>
      <c r="N976" s="144"/>
      <c r="O976" s="144"/>
      <c r="P976" s="144"/>
      <c r="Q976" s="144"/>
      <c r="R976" s="144"/>
      <c r="S976" s="144"/>
      <c r="T976" s="144"/>
      <c r="U976" s="144"/>
      <c r="V976" s="144"/>
      <c r="W976" s="144"/>
      <c r="X976" s="144"/>
      <c r="Y976" s="144"/>
      <c r="Z976" s="144"/>
    </row>
    <row r="977" spans="1:26" ht="15.75" customHeight="1" x14ac:dyDescent="0.35">
      <c r="A977" s="144"/>
      <c r="B977" s="144"/>
      <c r="C977" s="144"/>
      <c r="D977" s="144"/>
      <c r="E977" s="144"/>
      <c r="F977" s="144"/>
      <c r="G977" s="144"/>
      <c r="H977" s="144"/>
      <c r="I977" s="144"/>
      <c r="J977" s="144"/>
      <c r="K977" s="144"/>
      <c r="L977" s="144"/>
      <c r="M977" s="144"/>
      <c r="N977" s="144"/>
      <c r="O977" s="144"/>
      <c r="P977" s="144"/>
      <c r="Q977" s="144"/>
      <c r="R977" s="144"/>
      <c r="S977" s="144"/>
      <c r="T977" s="144"/>
      <c r="U977" s="144"/>
      <c r="V977" s="144"/>
      <c r="W977" s="144"/>
      <c r="X977" s="144"/>
      <c r="Y977" s="144"/>
      <c r="Z977" s="144"/>
    </row>
    <row r="978" spans="1:26" ht="15.75" customHeight="1" x14ac:dyDescent="0.35">
      <c r="A978" s="144"/>
      <c r="B978" s="144"/>
      <c r="C978" s="144"/>
      <c r="D978" s="144"/>
      <c r="E978" s="144"/>
      <c r="F978" s="144"/>
      <c r="G978" s="144"/>
      <c r="H978" s="144"/>
      <c r="I978" s="144"/>
      <c r="J978" s="144"/>
      <c r="K978" s="144"/>
      <c r="L978" s="144"/>
      <c r="M978" s="144"/>
      <c r="N978" s="144"/>
      <c r="O978" s="144"/>
      <c r="P978" s="144"/>
      <c r="Q978" s="144"/>
      <c r="R978" s="144"/>
      <c r="S978" s="144"/>
      <c r="T978" s="144"/>
      <c r="U978" s="144"/>
      <c r="V978" s="144"/>
      <c r="W978" s="144"/>
      <c r="X978" s="144"/>
      <c r="Y978" s="144"/>
      <c r="Z978" s="144"/>
    </row>
    <row r="979" spans="1:26" ht="15.75" customHeight="1" x14ac:dyDescent="0.35">
      <c r="A979" s="144"/>
      <c r="B979" s="144"/>
      <c r="C979" s="144"/>
      <c r="D979" s="144"/>
      <c r="E979" s="144"/>
      <c r="F979" s="144"/>
      <c r="G979" s="144"/>
      <c r="H979" s="144"/>
      <c r="I979" s="144"/>
      <c r="J979" s="144"/>
      <c r="K979" s="144"/>
      <c r="L979" s="144"/>
      <c r="M979" s="144"/>
      <c r="N979" s="144"/>
      <c r="O979" s="144"/>
      <c r="P979" s="144"/>
      <c r="Q979" s="144"/>
      <c r="R979" s="144"/>
      <c r="S979" s="144"/>
      <c r="T979" s="144"/>
      <c r="U979" s="144"/>
      <c r="V979" s="144"/>
      <c r="W979" s="144"/>
      <c r="X979" s="144"/>
      <c r="Y979" s="144"/>
      <c r="Z979" s="144"/>
    </row>
    <row r="980" spans="1:26" ht="15.75" customHeight="1" x14ac:dyDescent="0.35">
      <c r="A980" s="144"/>
      <c r="B980" s="144"/>
      <c r="C980" s="144"/>
      <c r="D980" s="144"/>
      <c r="E980" s="144"/>
      <c r="F980" s="144"/>
      <c r="G980" s="144"/>
      <c r="H980" s="144"/>
      <c r="I980" s="144"/>
      <c r="J980" s="144"/>
      <c r="K980" s="144"/>
      <c r="L980" s="144"/>
      <c r="M980" s="144"/>
      <c r="N980" s="144"/>
      <c r="O980" s="144"/>
      <c r="P980" s="144"/>
      <c r="Q980" s="144"/>
      <c r="R980" s="144"/>
      <c r="S980" s="144"/>
      <c r="T980" s="144"/>
      <c r="U980" s="144"/>
      <c r="V980" s="144"/>
      <c r="W980" s="144"/>
      <c r="X980" s="144"/>
      <c r="Y980" s="144"/>
      <c r="Z980" s="144"/>
    </row>
    <row r="981" spans="1:26" ht="15.75" customHeight="1" x14ac:dyDescent="0.35">
      <c r="A981" s="144"/>
      <c r="B981" s="144"/>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row>
    <row r="982" spans="1:26" ht="15.75" customHeight="1" x14ac:dyDescent="0.35">
      <c r="A982" s="144"/>
      <c r="B982" s="144"/>
      <c r="C982" s="144"/>
      <c r="D982" s="144"/>
      <c r="E982" s="144"/>
      <c r="F982" s="144"/>
      <c r="G982" s="144"/>
      <c r="H982" s="144"/>
      <c r="I982" s="144"/>
      <c r="J982" s="144"/>
      <c r="K982" s="144"/>
      <c r="L982" s="144"/>
      <c r="M982" s="144"/>
      <c r="N982" s="144"/>
      <c r="O982" s="144"/>
      <c r="P982" s="144"/>
      <c r="Q982" s="144"/>
      <c r="R982" s="144"/>
      <c r="S982" s="144"/>
      <c r="T982" s="144"/>
      <c r="U982" s="144"/>
      <c r="V982" s="144"/>
      <c r="W982" s="144"/>
      <c r="X982" s="144"/>
      <c r="Y982" s="144"/>
      <c r="Z982" s="144"/>
    </row>
    <row r="983" spans="1:26" ht="15.75" customHeight="1" x14ac:dyDescent="0.35">
      <c r="A983" s="144"/>
      <c r="B983" s="144"/>
      <c r="C983" s="144"/>
      <c r="D983" s="144"/>
      <c r="E983" s="144"/>
      <c r="F983" s="144"/>
      <c r="G983" s="144"/>
      <c r="H983" s="144"/>
      <c r="I983" s="144"/>
      <c r="J983" s="144"/>
      <c r="K983" s="144"/>
      <c r="L983" s="144"/>
      <c r="M983" s="144"/>
      <c r="N983" s="144"/>
      <c r="O983" s="144"/>
      <c r="P983" s="144"/>
      <c r="Q983" s="144"/>
      <c r="R983" s="144"/>
      <c r="S983" s="144"/>
      <c r="T983" s="144"/>
      <c r="U983" s="144"/>
      <c r="V983" s="144"/>
      <c r="W983" s="144"/>
      <c r="X983" s="144"/>
      <c r="Y983" s="144"/>
      <c r="Z983" s="144"/>
    </row>
    <row r="984" spans="1:26" ht="15.75" customHeight="1" x14ac:dyDescent="0.35">
      <c r="A984" s="144"/>
      <c r="B984" s="144"/>
      <c r="C984" s="144"/>
      <c r="D984" s="144"/>
      <c r="E984" s="144"/>
      <c r="F984" s="144"/>
      <c r="G984" s="144"/>
      <c r="H984" s="144"/>
      <c r="I984" s="144"/>
      <c r="J984" s="144"/>
      <c r="K984" s="144"/>
      <c r="L984" s="144"/>
      <c r="M984" s="144"/>
      <c r="N984" s="144"/>
      <c r="O984" s="144"/>
      <c r="P984" s="144"/>
      <c r="Q984" s="144"/>
      <c r="R984" s="144"/>
      <c r="S984" s="144"/>
      <c r="T984" s="144"/>
      <c r="U984" s="144"/>
      <c r="V984" s="144"/>
      <c r="W984" s="144"/>
      <c r="X984" s="144"/>
      <c r="Y984" s="144"/>
      <c r="Z984" s="144"/>
    </row>
    <row r="985" spans="1:26" ht="15.75" customHeight="1" x14ac:dyDescent="0.35">
      <c r="A985" s="144"/>
      <c r="B985" s="144"/>
      <c r="C985" s="144"/>
      <c r="D985" s="144"/>
      <c r="E985" s="144"/>
      <c r="F985" s="144"/>
      <c r="G985" s="144"/>
      <c r="H985" s="144"/>
      <c r="I985" s="144"/>
      <c r="J985" s="144"/>
      <c r="K985" s="144"/>
      <c r="L985" s="144"/>
      <c r="M985" s="144"/>
      <c r="N985" s="144"/>
      <c r="O985" s="144"/>
      <c r="P985" s="144"/>
      <c r="Q985" s="144"/>
      <c r="R985" s="144"/>
      <c r="S985" s="144"/>
      <c r="T985" s="144"/>
      <c r="U985" s="144"/>
      <c r="V985" s="144"/>
      <c r="W985" s="144"/>
      <c r="X985" s="144"/>
      <c r="Y985" s="144"/>
      <c r="Z985" s="144"/>
    </row>
    <row r="986" spans="1:26" ht="15.75" customHeight="1" x14ac:dyDescent="0.35">
      <c r="A986" s="144"/>
      <c r="B986" s="144"/>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row>
    <row r="987" spans="1:26" ht="15.75" customHeight="1" x14ac:dyDescent="0.35">
      <c r="A987" s="144"/>
      <c r="B987" s="144"/>
      <c r="C987" s="144"/>
      <c r="D987" s="144"/>
      <c r="E987" s="144"/>
      <c r="F987" s="144"/>
      <c r="G987" s="144"/>
      <c r="H987" s="144"/>
      <c r="I987" s="144"/>
      <c r="J987" s="144"/>
      <c r="K987" s="144"/>
      <c r="L987" s="144"/>
      <c r="M987" s="144"/>
      <c r="N987" s="144"/>
      <c r="O987" s="144"/>
      <c r="P987" s="144"/>
      <c r="Q987" s="144"/>
      <c r="R987" s="144"/>
      <c r="S987" s="144"/>
      <c r="T987" s="144"/>
      <c r="U987" s="144"/>
      <c r="V987" s="144"/>
      <c r="W987" s="144"/>
      <c r="X987" s="144"/>
      <c r="Y987" s="144"/>
      <c r="Z987" s="144"/>
    </row>
    <row r="988" spans="1:26" ht="15.75" customHeight="1" x14ac:dyDescent="0.35">
      <c r="A988" s="144"/>
      <c r="B988" s="144"/>
      <c r="C988" s="144"/>
      <c r="D988" s="144"/>
      <c r="E988" s="144"/>
      <c r="F988" s="144"/>
      <c r="G988" s="144"/>
      <c r="H988" s="144"/>
      <c r="I988" s="144"/>
      <c r="J988" s="144"/>
      <c r="K988" s="144"/>
      <c r="L988" s="144"/>
      <c r="M988" s="144"/>
      <c r="N988" s="144"/>
      <c r="O988" s="144"/>
      <c r="P988" s="144"/>
      <c r="Q988" s="144"/>
      <c r="R988" s="144"/>
      <c r="S988" s="144"/>
      <c r="T988" s="144"/>
      <c r="U988" s="144"/>
      <c r="V988" s="144"/>
      <c r="W988" s="144"/>
      <c r="X988" s="144"/>
      <c r="Y988" s="144"/>
      <c r="Z988" s="144"/>
    </row>
    <row r="989" spans="1:26" ht="15.75" customHeight="1" x14ac:dyDescent="0.35">
      <c r="A989" s="144"/>
      <c r="B989" s="144"/>
      <c r="C989" s="144"/>
      <c r="D989" s="144"/>
      <c r="E989" s="144"/>
      <c r="F989" s="144"/>
      <c r="G989" s="144"/>
      <c r="H989" s="144"/>
      <c r="I989" s="144"/>
      <c r="J989" s="144"/>
      <c r="K989" s="144"/>
      <c r="L989" s="144"/>
      <c r="M989" s="144"/>
      <c r="N989" s="144"/>
      <c r="O989" s="144"/>
      <c r="P989" s="144"/>
      <c r="Q989" s="144"/>
      <c r="R989" s="144"/>
      <c r="S989" s="144"/>
      <c r="T989" s="144"/>
      <c r="U989" s="144"/>
      <c r="V989" s="144"/>
      <c r="W989" s="144"/>
      <c r="X989" s="144"/>
      <c r="Y989" s="144"/>
      <c r="Z989" s="144"/>
    </row>
    <row r="990" spans="1:26" ht="15.75" customHeight="1" x14ac:dyDescent="0.35">
      <c r="A990" s="144"/>
      <c r="B990" s="144"/>
      <c r="C990" s="144"/>
      <c r="D990" s="144"/>
      <c r="E990" s="144"/>
      <c r="F990" s="144"/>
      <c r="G990" s="144"/>
      <c r="H990" s="144"/>
      <c r="I990" s="144"/>
      <c r="J990" s="144"/>
      <c r="K990" s="144"/>
      <c r="L990" s="144"/>
      <c r="M990" s="144"/>
      <c r="N990" s="144"/>
      <c r="O990" s="144"/>
      <c r="P990" s="144"/>
      <c r="Q990" s="144"/>
      <c r="R990" s="144"/>
      <c r="S990" s="144"/>
      <c r="T990" s="144"/>
      <c r="U990" s="144"/>
      <c r="V990" s="144"/>
      <c r="W990" s="144"/>
      <c r="X990" s="144"/>
      <c r="Y990" s="144"/>
      <c r="Z990" s="144"/>
    </row>
    <row r="991" spans="1:26" ht="15.75" customHeight="1" x14ac:dyDescent="0.35">
      <c r="A991" s="144"/>
      <c r="B991" s="144"/>
      <c r="C991" s="144"/>
      <c r="D991" s="144"/>
      <c r="E991" s="144"/>
      <c r="F991" s="144"/>
      <c r="G991" s="144"/>
      <c r="H991" s="144"/>
      <c r="I991" s="144"/>
      <c r="J991" s="144"/>
      <c r="K991" s="144"/>
      <c r="L991" s="144"/>
      <c r="M991" s="144"/>
      <c r="N991" s="144"/>
      <c r="O991" s="144"/>
      <c r="P991" s="144"/>
      <c r="Q991" s="144"/>
      <c r="R991" s="144"/>
      <c r="S991" s="144"/>
      <c r="T991" s="144"/>
      <c r="U991" s="144"/>
      <c r="V991" s="144"/>
      <c r="W991" s="144"/>
      <c r="X991" s="144"/>
      <c r="Y991" s="144"/>
      <c r="Z991" s="144"/>
    </row>
    <row r="992" spans="1:26" ht="15.75" customHeight="1" x14ac:dyDescent="0.35">
      <c r="A992" s="144"/>
      <c r="B992" s="144"/>
      <c r="C992" s="144"/>
      <c r="D992" s="144"/>
      <c r="E992" s="144"/>
      <c r="F992" s="144"/>
      <c r="G992" s="144"/>
      <c r="H992" s="144"/>
      <c r="I992" s="144"/>
      <c r="J992" s="144"/>
      <c r="K992" s="144"/>
      <c r="L992" s="144"/>
      <c r="M992" s="144"/>
      <c r="N992" s="144"/>
      <c r="O992" s="144"/>
      <c r="P992" s="144"/>
      <c r="Q992" s="144"/>
      <c r="R992" s="144"/>
      <c r="S992" s="144"/>
      <c r="T992" s="144"/>
      <c r="U992" s="144"/>
      <c r="V992" s="144"/>
      <c r="W992" s="144"/>
      <c r="X992" s="144"/>
      <c r="Y992" s="144"/>
      <c r="Z992" s="144"/>
    </row>
    <row r="993" spans="1:26" ht="15.75" customHeight="1" x14ac:dyDescent="0.35">
      <c r="A993" s="144"/>
      <c r="B993" s="144"/>
      <c r="C993" s="144"/>
      <c r="D993" s="144"/>
      <c r="E993" s="144"/>
      <c r="F993" s="144"/>
      <c r="G993" s="144"/>
      <c r="H993" s="144"/>
      <c r="I993" s="144"/>
      <c r="J993" s="144"/>
      <c r="K993" s="144"/>
      <c r="L993" s="144"/>
      <c r="M993" s="144"/>
      <c r="N993" s="144"/>
      <c r="O993" s="144"/>
      <c r="P993" s="144"/>
      <c r="Q993" s="144"/>
      <c r="R993" s="144"/>
      <c r="S993" s="144"/>
      <c r="T993" s="144"/>
      <c r="U993" s="144"/>
      <c r="V993" s="144"/>
      <c r="W993" s="144"/>
      <c r="X993" s="144"/>
      <c r="Y993" s="144"/>
      <c r="Z993" s="144"/>
    </row>
    <row r="994" spans="1:26" ht="15.75" customHeight="1" x14ac:dyDescent="0.35">
      <c r="A994" s="144"/>
      <c r="B994" s="144"/>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row>
    <row r="995" spans="1:26" ht="15.75" customHeight="1" x14ac:dyDescent="0.35">
      <c r="A995" s="144"/>
      <c r="B995" s="144"/>
      <c r="C995" s="144"/>
      <c r="D995" s="144"/>
      <c r="E995" s="144"/>
      <c r="F995" s="144"/>
      <c r="G995" s="144"/>
      <c r="H995" s="144"/>
      <c r="I995" s="144"/>
      <c r="J995" s="144"/>
      <c r="K995" s="144"/>
      <c r="L995" s="144"/>
      <c r="M995" s="144"/>
      <c r="N995" s="144"/>
      <c r="O995" s="144"/>
      <c r="P995" s="144"/>
      <c r="Q995" s="144"/>
      <c r="R995" s="144"/>
      <c r="S995" s="144"/>
      <c r="T995" s="144"/>
      <c r="U995" s="144"/>
      <c r="V995" s="144"/>
      <c r="W995" s="144"/>
      <c r="X995" s="144"/>
      <c r="Y995" s="144"/>
      <c r="Z995" s="144"/>
    </row>
    <row r="996" spans="1:26" ht="15.75" customHeight="1" x14ac:dyDescent="0.35">
      <c r="A996" s="144"/>
      <c r="B996" s="144"/>
      <c r="C996" s="144"/>
      <c r="D996" s="144"/>
      <c r="E996" s="144"/>
      <c r="F996" s="144"/>
      <c r="G996" s="144"/>
      <c r="H996" s="144"/>
      <c r="I996" s="144"/>
      <c r="J996" s="144"/>
      <c r="K996" s="144"/>
      <c r="L996" s="144"/>
      <c r="M996" s="144"/>
      <c r="N996" s="144"/>
      <c r="O996" s="144"/>
      <c r="P996" s="144"/>
      <c r="Q996" s="144"/>
      <c r="R996" s="144"/>
      <c r="S996" s="144"/>
      <c r="T996" s="144"/>
      <c r="U996" s="144"/>
      <c r="V996" s="144"/>
      <c r="W996" s="144"/>
      <c r="X996" s="144"/>
      <c r="Y996" s="144"/>
      <c r="Z996" s="144"/>
    </row>
    <row r="997" spans="1:26" ht="15.75" customHeight="1" x14ac:dyDescent="0.35">
      <c r="A997" s="144"/>
      <c r="B997" s="144"/>
      <c r="C997" s="144"/>
      <c r="D997" s="144"/>
      <c r="E997" s="144"/>
      <c r="F997" s="144"/>
      <c r="G997" s="144"/>
      <c r="H997" s="144"/>
      <c r="I997" s="144"/>
      <c r="J997" s="144"/>
      <c r="K997" s="144"/>
      <c r="L997" s="144"/>
      <c r="M997" s="144"/>
      <c r="N997" s="144"/>
      <c r="O997" s="144"/>
      <c r="P997" s="144"/>
      <c r="Q997" s="144"/>
      <c r="R997" s="144"/>
      <c r="S997" s="144"/>
      <c r="T997" s="144"/>
      <c r="U997" s="144"/>
      <c r="V997" s="144"/>
      <c r="W997" s="144"/>
      <c r="X997" s="144"/>
      <c r="Y997" s="144"/>
      <c r="Z997" s="144"/>
    </row>
    <row r="998" spans="1:26" ht="15.75" customHeight="1" x14ac:dyDescent="0.35">
      <c r="A998" s="144"/>
      <c r="B998" s="144"/>
      <c r="C998" s="144"/>
      <c r="D998" s="144"/>
      <c r="E998" s="144"/>
      <c r="F998" s="144"/>
      <c r="G998" s="144"/>
      <c r="H998" s="144"/>
      <c r="I998" s="144"/>
      <c r="J998" s="144"/>
      <c r="K998" s="144"/>
      <c r="L998" s="144"/>
      <c r="M998" s="144"/>
      <c r="N998" s="144"/>
      <c r="O998" s="144"/>
      <c r="P998" s="144"/>
      <c r="Q998" s="144"/>
      <c r="R998" s="144"/>
      <c r="S998" s="144"/>
      <c r="T998" s="144"/>
      <c r="U998" s="144"/>
      <c r="V998" s="144"/>
      <c r="W998" s="144"/>
      <c r="X998" s="144"/>
      <c r="Y998" s="144"/>
      <c r="Z998" s="144"/>
    </row>
    <row r="999" spans="1:26" ht="15.75" customHeight="1" x14ac:dyDescent="0.35">
      <c r="A999" s="144"/>
      <c r="B999" s="144"/>
      <c r="C999" s="144"/>
      <c r="D999" s="144"/>
      <c r="E999" s="144"/>
      <c r="F999" s="144"/>
      <c r="G999" s="144"/>
      <c r="H999" s="144"/>
      <c r="I999" s="144"/>
      <c r="J999" s="144"/>
      <c r="K999" s="144"/>
      <c r="L999" s="144"/>
      <c r="M999" s="144"/>
      <c r="N999" s="144"/>
      <c r="O999" s="144"/>
      <c r="P999" s="144"/>
      <c r="Q999" s="144"/>
      <c r="R999" s="144"/>
      <c r="S999" s="144"/>
      <c r="T999" s="144"/>
      <c r="U999" s="144"/>
      <c r="V999" s="144"/>
      <c r="W999" s="144"/>
      <c r="X999" s="144"/>
      <c r="Y999" s="144"/>
      <c r="Z999" s="144"/>
    </row>
    <row r="1000" spans="1:26" ht="15.75" customHeight="1" x14ac:dyDescent="0.35">
      <c r="A1000" s="144"/>
      <c r="B1000" s="144"/>
      <c r="C1000" s="144"/>
      <c r="D1000" s="144"/>
      <c r="E1000" s="144"/>
      <c r="F1000" s="144"/>
      <c r="G1000" s="144"/>
      <c r="H1000" s="144"/>
      <c r="I1000" s="144"/>
      <c r="J1000" s="144"/>
      <c r="K1000" s="144"/>
      <c r="L1000" s="144"/>
      <c r="M1000" s="144"/>
      <c r="N1000" s="144"/>
      <c r="O1000" s="144"/>
      <c r="P1000" s="144"/>
      <c r="Q1000" s="144"/>
      <c r="R1000" s="144"/>
      <c r="S1000" s="144"/>
      <c r="T1000" s="144"/>
      <c r="U1000" s="144"/>
      <c r="V1000" s="144"/>
      <c r="W1000" s="144"/>
      <c r="X1000" s="144"/>
      <c r="Y1000" s="144"/>
      <c r="Z1000" s="144"/>
    </row>
  </sheetData>
  <mergeCells count="18">
    <mergeCell ref="C7:D7"/>
    <mergeCell ref="A51:B51"/>
    <mergeCell ref="A52:B52"/>
    <mergeCell ref="A55:C55"/>
    <mergeCell ref="A56:B56"/>
    <mergeCell ref="C8:D8"/>
    <mergeCell ref="A10:B10"/>
    <mergeCell ref="A11:B11"/>
    <mergeCell ref="A17:B17"/>
    <mergeCell ref="A35:J39"/>
    <mergeCell ref="A41:J48"/>
    <mergeCell ref="D51:E51"/>
    <mergeCell ref="A1:J1"/>
    <mergeCell ref="A2:J2"/>
    <mergeCell ref="A3:J3"/>
    <mergeCell ref="C5:D5"/>
    <mergeCell ref="C6:D6"/>
    <mergeCell ref="F6:G6"/>
  </mergeCells>
  <conditionalFormatting sqref="B5:B8">
    <cfRule type="containsBlanks" dxfId="4" priority="1">
      <formula>LEN(TRIM(B5))=0</formula>
    </cfRule>
  </conditionalFormatting>
  <conditionalFormatting sqref="J12:J14">
    <cfRule type="cellIs" dxfId="3" priority="2" operator="greaterThan">
      <formula>$C12*1.1</formula>
    </cfRule>
  </conditionalFormatting>
  <conditionalFormatting sqref="J18:J21">
    <cfRule type="cellIs" dxfId="2" priority="3" operator="greaterThan">
      <formula>$C18*1.1</formula>
    </cfRule>
  </conditionalFormatting>
  <conditionalFormatting sqref="J24">
    <cfRule type="cellIs" dxfId="1" priority="4" operator="greaterThan">
      <formula>$C24*1.1</formula>
    </cfRule>
  </conditionalFormatting>
  <conditionalFormatting sqref="J26">
    <cfRule type="cellIs" dxfId="0" priority="5" operator="greaterThan">
      <formula>$C26*1.1</formula>
    </cfRule>
  </conditionalFormatting>
  <hyperlinks>
    <hyperlink ref="A56" r:id="rId1" xr:uid="{00000000-0004-0000-0500-000000000000}"/>
  </hyperlinks>
  <printOptions horizontalCentered="1"/>
  <pageMargins left="0.5" right="0.5" top="0.5" bottom="0.5" header="0" footer="0"/>
  <pageSetup orientation="portrait"/>
  <extLst>
    <ext xmlns:x14="http://schemas.microsoft.com/office/spreadsheetml/2009/9/main" uri="{CCE6A557-97BC-4b89-ADB6-D9C93CAAB3DF}">
      <x14:dataValidations xmlns:xm="http://schemas.microsoft.com/office/excel/2006/main" count="4">
        <x14:dataValidation type="list" allowBlank="1" showErrorMessage="1" xr:uid="{00000000-0002-0000-0500-000000000000}">
          <x14:formula1>
            <xm:f>List!$F$3:$F$17</xm:f>
          </x14:formula1>
          <xm:sqref>B5</xm:sqref>
        </x14:dataValidation>
        <x14:dataValidation type="list" allowBlank="1" showErrorMessage="1" xr:uid="{00000000-0002-0000-0500-000001000000}">
          <x14:formula1>
            <xm:f>List!$D$3:$D$8</xm:f>
          </x14:formula1>
          <xm:sqref>B6</xm:sqref>
        </x14:dataValidation>
        <x14:dataValidation type="list" allowBlank="1" showErrorMessage="1" xr:uid="{00000000-0002-0000-0500-000002000000}">
          <x14:formula1>
            <xm:f>List!$H$3:$H$8</xm:f>
          </x14:formula1>
          <xm:sqref>B8</xm:sqref>
        </x14:dataValidation>
        <x14:dataValidation type="list" allowBlank="1" showErrorMessage="1" xr:uid="{00000000-0002-0000-0500-000003000000}">
          <x14:formula1>
            <xm:f>List!$L$3:$L$5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1000"/>
  <sheetViews>
    <sheetView workbookViewId="0"/>
  </sheetViews>
  <sheetFormatPr defaultColWidth="14.453125" defaultRowHeight="15" customHeight="1" x14ac:dyDescent="0.35"/>
  <cols>
    <col min="1" max="1" width="8.7265625" customWidth="1"/>
    <col min="2" max="2" width="4" customWidth="1"/>
    <col min="3" max="3" width="8.7265625" customWidth="1"/>
    <col min="4" max="4" width="21.7265625" customWidth="1"/>
    <col min="5" max="5" width="8.7265625" customWidth="1"/>
    <col min="6" max="6" width="33.26953125" customWidth="1"/>
    <col min="7" max="7" width="8.7265625" customWidth="1"/>
    <col min="8" max="8" width="14.08984375" customWidth="1"/>
    <col min="9" max="9" width="8.7265625" customWidth="1"/>
    <col min="10" max="10" width="33.26953125" customWidth="1"/>
    <col min="11" max="11" width="8.7265625" customWidth="1"/>
    <col min="12" max="12" width="10.54296875" customWidth="1"/>
    <col min="13" max="13" width="8.7265625" customWidth="1"/>
    <col min="14" max="14" width="26.26953125" customWidth="1"/>
    <col min="15" max="15" width="8.7265625" customWidth="1"/>
    <col min="16" max="16" width="11.26953125" customWidth="1"/>
    <col min="17" max="17" width="8.7265625" customWidth="1"/>
    <col min="18" max="18" width="18.453125" customWidth="1"/>
    <col min="19" max="26" width="8.7265625" customWidth="1"/>
  </cols>
  <sheetData>
    <row r="2" spans="2:18" ht="14.5" x14ac:dyDescent="0.35">
      <c r="B2" s="181" t="s">
        <v>58</v>
      </c>
      <c r="D2" s="125" t="s">
        <v>158</v>
      </c>
      <c r="F2" s="125" t="s">
        <v>159</v>
      </c>
      <c r="H2" s="125" t="s">
        <v>160</v>
      </c>
      <c r="J2" s="125" t="s">
        <v>159</v>
      </c>
      <c r="L2" s="125" t="s">
        <v>138</v>
      </c>
      <c r="N2" s="125" t="s">
        <v>161</v>
      </c>
      <c r="P2" s="125" t="s">
        <v>162</v>
      </c>
      <c r="R2" s="125" t="s">
        <v>163</v>
      </c>
    </row>
    <row r="3" spans="2:18" ht="14.5" x14ac:dyDescent="0.35">
      <c r="B3" s="181" t="s">
        <v>164</v>
      </c>
    </row>
    <row r="4" spans="2:18" ht="14.5" x14ac:dyDescent="0.35">
      <c r="D4" s="181" t="s">
        <v>165</v>
      </c>
      <c r="F4" s="181" t="s">
        <v>166</v>
      </c>
      <c r="H4" s="181" t="s">
        <v>167</v>
      </c>
      <c r="J4" s="181" t="s">
        <v>166</v>
      </c>
      <c r="L4" s="181" t="s">
        <v>10</v>
      </c>
      <c r="N4" s="181" t="s">
        <v>168</v>
      </c>
      <c r="P4" s="181" t="s">
        <v>169</v>
      </c>
      <c r="R4" s="181" t="s">
        <v>170</v>
      </c>
    </row>
    <row r="5" spans="2:18" ht="14.5" x14ac:dyDescent="0.35">
      <c r="D5" s="181" t="s">
        <v>137</v>
      </c>
      <c r="F5" s="181" t="s">
        <v>171</v>
      </c>
      <c r="H5" s="181" t="s">
        <v>172</v>
      </c>
      <c r="J5" s="181" t="s">
        <v>171</v>
      </c>
      <c r="N5" s="181" t="s">
        <v>173</v>
      </c>
      <c r="P5" s="181" t="s">
        <v>45</v>
      </c>
      <c r="R5" s="181" t="s">
        <v>174</v>
      </c>
    </row>
    <row r="6" spans="2:18" ht="14.5" x14ac:dyDescent="0.35">
      <c r="D6" s="181" t="s">
        <v>175</v>
      </c>
      <c r="F6" s="181" t="s">
        <v>176</v>
      </c>
      <c r="H6" s="181" t="s">
        <v>177</v>
      </c>
      <c r="J6" s="181" t="s">
        <v>178</v>
      </c>
      <c r="N6" s="181" t="s">
        <v>179</v>
      </c>
      <c r="P6" s="181" t="s">
        <v>180</v>
      </c>
      <c r="R6" s="181" t="s">
        <v>181</v>
      </c>
    </row>
    <row r="7" spans="2:18" ht="14.5" x14ac:dyDescent="0.35">
      <c r="D7" s="181" t="s">
        <v>182</v>
      </c>
      <c r="F7" s="181" t="s">
        <v>178</v>
      </c>
      <c r="H7" s="181" t="s">
        <v>183</v>
      </c>
      <c r="J7" s="181" t="s">
        <v>184</v>
      </c>
      <c r="P7" s="181" t="s">
        <v>47</v>
      </c>
    </row>
    <row r="8" spans="2:18" ht="14.5" x14ac:dyDescent="0.35">
      <c r="D8" s="181" t="s">
        <v>185</v>
      </c>
      <c r="F8" s="181" t="s">
        <v>184</v>
      </c>
      <c r="H8" s="181" t="s">
        <v>186</v>
      </c>
      <c r="J8" s="181" t="s">
        <v>187</v>
      </c>
      <c r="P8" s="181" t="s">
        <v>188</v>
      </c>
    </row>
    <row r="9" spans="2:18" ht="14.5" x14ac:dyDescent="0.35">
      <c r="F9" s="181" t="s">
        <v>187</v>
      </c>
      <c r="J9" s="181" t="s">
        <v>189</v>
      </c>
    </row>
    <row r="10" spans="2:18" ht="14.5" x14ac:dyDescent="0.35">
      <c r="F10" s="181" t="s">
        <v>189</v>
      </c>
      <c r="J10" s="181" t="s">
        <v>190</v>
      </c>
    </row>
    <row r="11" spans="2:18" ht="14.5" x14ac:dyDescent="0.35">
      <c r="F11" s="181" t="s">
        <v>190</v>
      </c>
      <c r="J11" s="181" t="s">
        <v>191</v>
      </c>
    </row>
    <row r="12" spans="2:18" ht="14.5" x14ac:dyDescent="0.35">
      <c r="F12" s="181" t="s">
        <v>191</v>
      </c>
      <c r="J12" s="181" t="s">
        <v>192</v>
      </c>
    </row>
    <row r="13" spans="2:18" ht="14.5" x14ac:dyDescent="0.35">
      <c r="F13" s="181" t="s">
        <v>192</v>
      </c>
      <c r="J13" s="181" t="s">
        <v>193</v>
      </c>
    </row>
    <row r="14" spans="2:18" ht="14.5" x14ac:dyDescent="0.35">
      <c r="F14" s="181" t="s">
        <v>193</v>
      </c>
      <c r="J14" s="181" t="s">
        <v>194</v>
      </c>
    </row>
    <row r="15" spans="2:18" ht="14.5" x14ac:dyDescent="0.35">
      <c r="F15" s="181" t="s">
        <v>194</v>
      </c>
      <c r="J15" s="181" t="s">
        <v>8</v>
      </c>
    </row>
    <row r="16" spans="2:18" ht="14.5" x14ac:dyDescent="0.35">
      <c r="F16" s="181" t="s">
        <v>8</v>
      </c>
      <c r="J16" s="181" t="s">
        <v>195</v>
      </c>
    </row>
    <row r="17" spans="6:6" ht="14.5" x14ac:dyDescent="0.35">
      <c r="F17" s="181" t="s">
        <v>195</v>
      </c>
    </row>
    <row r="21" spans="6:6" ht="15.75" customHeight="1" x14ac:dyDescent="0.35"/>
    <row r="22" spans="6:6" ht="15.75" customHeight="1" x14ac:dyDescent="0.35"/>
    <row r="23" spans="6:6" ht="15.75" customHeight="1" x14ac:dyDescent="0.35"/>
    <row r="24" spans="6:6" ht="15.75" customHeight="1" x14ac:dyDescent="0.35"/>
    <row r="25" spans="6:6" ht="15.75" customHeight="1" x14ac:dyDescent="0.35"/>
    <row r="26" spans="6:6" ht="15.75" customHeight="1" x14ac:dyDescent="0.35"/>
    <row r="27" spans="6:6" ht="15.75" customHeight="1" x14ac:dyDescent="0.35"/>
    <row r="28" spans="6:6" ht="15.75" customHeight="1" x14ac:dyDescent="0.35"/>
    <row r="29" spans="6:6" ht="15.75" customHeight="1" x14ac:dyDescent="0.35"/>
    <row r="30" spans="6:6" ht="15.75" customHeight="1" x14ac:dyDescent="0.35"/>
    <row r="31" spans="6:6" ht="15.75" customHeight="1" x14ac:dyDescent="0.35"/>
    <row r="32" spans="6: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Narrative</vt:lpstr>
      <vt:lpstr>Budget Details &amp; Amendments</vt:lpstr>
      <vt:lpstr>Budget Roll-Up</vt:lpstr>
      <vt:lpstr>Project Roll_Up</vt:lpstr>
      <vt:lpstr>Perkins Quarterly Report</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Fillinger, Angelina</dc:creator>
  <cp:lastModifiedBy>Franks-Ongoy, Ciera</cp:lastModifiedBy>
  <dcterms:created xsi:type="dcterms:W3CDTF">2024-04-05T00:13:16Z</dcterms:created>
  <dcterms:modified xsi:type="dcterms:W3CDTF">2025-12-18T21:27:48Z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0x01010049CD464F169E0745B77434D99067E025</vt:lpwstr>
  </property>
  <property fmtid="{D5CDD505-2E9C-101B-9397-08002B2CF9AE}" pid="3" name="MediaServiceImageTags">
    <vt:lpwstr/>
  </property>
</Properties>
</file>