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City College MSUB/Reserve/"/>
    </mc:Choice>
  </mc:AlternateContent>
  <xr:revisionPtr revIDLastSave="518" documentId="13_ncr:1_{B9909594-8AD3-4831-BEAA-9221A21073EC}" xr6:coauthVersionLast="47" xr6:coauthVersionMax="47" xr10:uidLastSave="{EBF7116D-2DA4-4947-9A67-F195D1124983}"/>
  <workbookProtection workbookAlgorithmName="SHA-512" workbookHashValue="DvEzt/QpsT9MfEjoYnAAHVhGY/BuotJFT0KCKav8RylfD9VeCb5jPExn5eKq6HQQiGWmVxgkhpnHuTpAfTxojg==" workbookSaltValue="kNrxUs9e/mvu8ILe9m6jBw==" workbookSpinCount="100000" lockStructure="1"/>
  <bookViews>
    <workbookView xWindow="-120" yWindow="-120" windowWidth="29040" windowHeight="15840" tabRatio="810" firstSheet="2"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2" i="4" l="1"/>
  <c r="U93" i="4"/>
  <c r="U94" i="4"/>
  <c r="U95" i="4"/>
  <c r="U96" i="4"/>
  <c r="U97" i="4"/>
  <c r="U98" i="4"/>
  <c r="U99" i="4"/>
  <c r="U47" i="4"/>
  <c r="U48" i="4"/>
  <c r="U49" i="4"/>
  <c r="U50" i="4"/>
  <c r="U51" i="4"/>
  <c r="U19" i="4"/>
  <c r="U20" i="4"/>
  <c r="U21" i="4"/>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87" i="4"/>
  <c r="U86" i="4"/>
  <c r="U85" i="4"/>
  <c r="U84" i="4"/>
  <c r="U83" i="4"/>
  <c r="U82" i="4"/>
  <c r="U81" i="4"/>
  <c r="U80" i="4"/>
  <c r="U79" i="4"/>
  <c r="U78" i="4"/>
  <c r="U73" i="4"/>
  <c r="U72" i="4"/>
  <c r="U71" i="4"/>
  <c r="U70" i="4"/>
  <c r="U69" i="4"/>
  <c r="U68" i="4"/>
  <c r="U67" i="4"/>
  <c r="U66" i="4"/>
  <c r="U65" i="4"/>
  <c r="U64" i="4"/>
  <c r="U56" i="4"/>
  <c r="U55" i="4"/>
  <c r="U54" i="4"/>
  <c r="U53" i="4"/>
  <c r="U52" i="4"/>
  <c r="U42" i="4"/>
  <c r="U41" i="4"/>
  <c r="U40" i="4"/>
  <c r="U39" i="4"/>
  <c r="U38" i="4"/>
  <c r="U37" i="4"/>
  <c r="U36" i="4"/>
  <c r="U35" i="4"/>
  <c r="U34" i="4"/>
  <c r="U33" i="4"/>
  <c r="U28" i="4"/>
  <c r="U27" i="4"/>
  <c r="U26" i="4"/>
  <c r="U25" i="4"/>
  <c r="U24" i="4"/>
  <c r="U23" i="4"/>
  <c r="U22"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U43" i="4"/>
  <c r="U57" i="4"/>
  <c r="U74" i="4"/>
  <c r="U88" i="4"/>
  <c r="U102" i="4"/>
  <c r="U116" i="4"/>
  <c r="S13" i="7" s="1"/>
  <c r="U29" i="4"/>
  <c r="S4" i="7" s="1"/>
  <c r="I28" i="5"/>
  <c r="I32" i="5" s="1"/>
  <c r="F28" i="5"/>
  <c r="F32" i="5" s="1"/>
  <c r="C18" i="5" l="1"/>
  <c r="J18" i="5" s="1"/>
  <c r="S10" i="7"/>
  <c r="C14" i="5"/>
  <c r="S6" i="7"/>
  <c r="C26" i="5"/>
  <c r="J26" i="5" s="1"/>
  <c r="S20" i="7"/>
  <c r="C13" i="5"/>
  <c r="J13" i="5" s="1"/>
  <c r="S5" i="7"/>
  <c r="S7" i="7" s="1"/>
  <c r="C19" i="5"/>
  <c r="J19" i="5" s="1"/>
  <c r="S11" i="7"/>
  <c r="C20" i="5"/>
  <c r="J20" i="5" s="1"/>
  <c r="S12" i="7"/>
  <c r="S14" i="7" s="1"/>
  <c r="U59" i="4"/>
  <c r="C12" i="5"/>
  <c r="U118" i="4"/>
  <c r="C21" i="5"/>
  <c r="S16" i="7" l="1"/>
  <c r="U120" i="4"/>
  <c r="U122" i="4" s="1"/>
  <c r="J21" i="5"/>
  <c r="J22" i="5" s="1"/>
  <c r="C22" i="5"/>
  <c r="S18" i="7" l="1"/>
  <c r="S22" i="7" s="1"/>
  <c r="C24" i="5"/>
  <c r="J24" i="5"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Q59" i="4"/>
  <c r="K4" i="7"/>
  <c r="K7" i="7" s="1"/>
  <c r="K16" i="7" s="1"/>
  <c r="O59" i="4"/>
  <c r="G4" i="7"/>
  <c r="G7" i="7" s="1"/>
  <c r="G16" i="7" s="1"/>
  <c r="N118" i="4"/>
  <c r="Q118" i="4"/>
  <c r="S118" i="4"/>
  <c r="N59" i="4"/>
  <c r="J12" i="5"/>
  <c r="C15" i="5"/>
  <c r="C28" i="5" s="1"/>
  <c r="J15" i="5" l="1"/>
  <c r="J28" i="5" s="1"/>
  <c r="C16" i="7"/>
  <c r="S120" i="4"/>
  <c r="S122" i="4" s="1"/>
  <c r="O18" i="7" s="1"/>
  <c r="O22" i="7" s="1"/>
  <c r="O120" i="4"/>
  <c r="O122" i="4" s="1"/>
  <c r="G18" i="7" s="1"/>
  <c r="G22" i="7" s="1"/>
  <c r="Q120" i="4"/>
  <c r="Q122" i="4" s="1"/>
  <c r="K18" i="7" s="1"/>
  <c r="K22" i="7" s="1"/>
  <c r="N120" i="4"/>
  <c r="O139" i="4"/>
  <c r="P139" i="4" s="1"/>
  <c r="T122" i="4"/>
  <c r="R122" i="4"/>
  <c r="N122" i="4" l="1"/>
  <c r="S139" i="4"/>
  <c r="T139" i="4" s="1"/>
  <c r="Q139" i="4"/>
  <c r="R139" i="4" s="1"/>
  <c r="C18" i="7" l="1"/>
  <c r="C22" i="7" s="1"/>
  <c r="N1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tc={11136993-97F5-4C7F-AF1C-DB5E393872DC}</author>
  </authors>
  <commentList>
    <comment ref="A218" authorId="0" shapeId="0" xr:uid="{11136993-97F5-4C7F-AF1C-DB5E393872DC}">
      <text>
        <t>[Threaded comment]
Your version of Excel allows you to read this threaded comment; however, any edits to it will get removed if the file is opened in a newer version of Excel. Learn more: https://go.microsoft.com/fwlink/?linkid=870924
Comment:
    You'll need to add fringe benefits to the stipends--see the budget detail for the amount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tc={95712FFD-229E-48D8-BB19-82C3FC6104DB}</author>
  </authors>
  <commentList>
    <comment ref="N33" authorId="0" shapeId="0" xr:uid="{95712FFD-229E-48D8-BB19-82C3FC6104DB}">
      <text>
        <t>[Threaded comment]
Your version of Excel allows you to read this threaded comment; however, any edits to it will get removed if the file is opened in a newer version of Excel. Learn more: https://go.microsoft.com/fwlink/?linkid=870924
Comment:
    We still have to pay benefits on these stipends.</t>
      </text>
    </comment>
  </commentList>
</comments>
</file>

<file path=xl/sharedStrings.xml><?xml version="1.0" encoding="utf-8"?>
<sst xmlns="http://schemas.openxmlformats.org/spreadsheetml/2006/main" count="633" uniqueCount="252">
  <si>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</si>
  <si>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</si>
  <si>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</si>
  <si>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</si>
  <si>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</si>
  <si>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</si>
  <si>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</si>
  <si>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City College</t>
  </si>
  <si>
    <t>Grant Year:</t>
  </si>
  <si>
    <t>2024-2025</t>
  </si>
  <si>
    <t>Grant Manager:</t>
  </si>
  <si>
    <t>Payne</t>
  </si>
  <si>
    <t>Kaili</t>
  </si>
  <si>
    <t>Last Name</t>
  </si>
  <si>
    <t>First Name</t>
  </si>
  <si>
    <t>3803 Central Ave</t>
  </si>
  <si>
    <t>Address</t>
  </si>
  <si>
    <t>Billings</t>
  </si>
  <si>
    <t xml:space="preserve">MT </t>
  </si>
  <si>
    <t xml:space="preserve">City </t>
  </si>
  <si>
    <t>State</t>
  </si>
  <si>
    <t>Zip Code</t>
  </si>
  <si>
    <t>406-247-3015</t>
  </si>
  <si>
    <t>Phone</t>
  </si>
  <si>
    <t>Extension</t>
  </si>
  <si>
    <t>Fax</t>
  </si>
  <si>
    <t>kaili.payne@msubillings.edu</t>
  </si>
  <si>
    <t>Email Address</t>
  </si>
  <si>
    <t>Fiscal Manager:</t>
  </si>
  <si>
    <t>Hanson</t>
  </si>
  <si>
    <t>Dean</t>
  </si>
  <si>
    <t>1500 Universtiy Dr.</t>
  </si>
  <si>
    <t>406-657-1679</t>
  </si>
  <si>
    <t>dhanson@msubillings.edu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</si>
  <si>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</si>
  <si>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</si>
  <si>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</si>
  <si>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</si>
  <si>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Cindy Bell, Director of Grants &amp; Sponored Programs</t>
  </si>
  <si>
    <t>cindy.bell@msubillings.edu</t>
  </si>
  <si>
    <t>Jenay Cross, Operations Analyst</t>
  </si>
  <si>
    <t>jenay.cross@msubillings.edu</t>
  </si>
  <si>
    <t>Janet Drinkwalter, Perkins Specialst</t>
  </si>
  <si>
    <t>janet.drinkwalter@msubillings.edu</t>
  </si>
  <si>
    <t>Project/Program Purchase #1</t>
  </si>
  <si>
    <t>Project Title:</t>
  </si>
  <si>
    <t xml:space="preserve">Professional Development--ACTE Vision Conference </t>
  </si>
  <si>
    <t>Begin Quarter: (Please select):</t>
  </si>
  <si>
    <t>Quarter 2</t>
  </si>
  <si>
    <t>End Quarter: (Please select):</t>
  </si>
  <si>
    <t>Project/Program/Purchase Summary</t>
  </si>
  <si>
    <t>Kat Pfau, the faculty member who oversees CTE dual enrollment mentorship program, will attend the ACTE Vision Conference in San Antonio, TX December 4-7, 2024. With this opportunity, Kat will be able to explore new and exciting technology being used by CT programs, learn new methods for engaging students in non-traditional programs of study (i.e., women in automotive, men in nursing), and how to develop clear career pathways for dual enrollment students interested in CTE. The goal of attending this conference is to learn new ideas regarding the advancement of CTE in dual enrollment; how to promote access and equity to low-income, first generation, and lower achieving students; and to explore new technology that can be used in Dual Enrollment CTE classrooms. This conference ties directly to increasing CTE dual enrollment opportunities and fostering innovation in CTE programs. Requesting $3,340.
Lodging: Approximately $220 per night x 5 nights= $1,100
Airfare: Approximately $700
Baggage fee: $70
Uber to and from the airport: $100
Per Diem: $54 per day ($13 breakfast, $15 lunch, $26 dinner) x 5 days= $270
Parking Airport: $75
Registration: $560
ACTE Faculty Memberships: State dues $75 + National Member fee $80 x 3 faculty= $465</t>
  </si>
  <si>
    <t>Expected Measurable Outcome:</t>
  </si>
  <si>
    <t>City College is looking to expand its CTE dual enrollment offerings. By attending the ACTE Conference, Kat will bring back critical information and new ideas to continue building our dual enrollment program. An ACTE conference overview will be written up and distributed by the Director of Dual Enrollment to all secondary partners and on- campus partners. This write-up will share new ideas &amp; practices that the program will implement. Included in the overview will be ideas on increasing student engagement levels from low income, first generation, and/or lower-achieving students, as well as proposed CTE technology purchases.</t>
  </si>
  <si>
    <t xml:space="preserve">How does this project advance the use of technology in CTE? </t>
  </si>
  <si>
    <t>This project has the potential of introducing new technology to the dual enrollment and CTE programs at City College. The opportunity to learn from colleagues and campuses from across the country allows for new ideas and technology advancements within the dual enrollment program and partnerships.</t>
  </si>
  <si>
    <t xml:space="preserve">What secondary partnerships, dual enrollment and/or Montana Career Pathways activities does this project support? </t>
  </si>
  <si>
    <t>All secondary partnerships and pathways are supported by this conference. By having a specific plan of sharing what the group learned at the conference, the goal is to involve our partners in implementing meaningful changes and upgrades to the dual enrollment program.</t>
  </si>
  <si>
    <t>Project/Program Purchase #2</t>
  </si>
  <si>
    <t>Professional Development--Dual Enrollment</t>
  </si>
  <si>
    <t>Quarter 1</t>
  </si>
  <si>
    <t>Quarter 4</t>
  </si>
  <si>
    <t>1. Montana's Future at Work Summit Fall 2024, to be attended by the Director of Dual Enrollment, Perkins Coordinators, Perkins Specialist, and a faculty member.  City College is writing two Montana's Future at Work Grants.  
Cannot give an accurate accounting of cost as we do not yet know location, registration fee, or hotel costs.  Will follow state rules and will not spend the funds without OCHE approval.  Requesting $3,000.
2. MTDA Symposium July 15-18, 2024, in Missoula, MT. to be attended by one dual enrollment teacher.  Requesting $1,598
Lodging:  Approximately $250 per night x 3 nights=$750
Milage:  $.67 x 345 miles x 2=$464
Per Diem:  $33.5 per day ($8.25 breakfast, $9.25 lunch, $16 dinner) x 4 days= $134
Registration:  $250</t>
  </si>
  <si>
    <t xml:space="preserve">By attending the Montana's Future at Work and Dual Enrollment Summit, the MCP/Dual Enrollment Director and Perkins Specialists will bring back critical information and new ideas to continue building our dual enrollment program and expanding grant opportunities for City College.  They will collaborate with the secondary partners on improving and promoting dual enrollment opportunities. 
</t>
  </si>
  <si>
    <t xml:space="preserve">NA </t>
  </si>
  <si>
    <t xml:space="preserve">All secondary partnerships and pathways are supported by the conference and summit. By having a specific plan of sharing that the group learned at these workshops, the goal is to involve our partners in implementing meaningful changes and upgrades to the dual enrollment program. </t>
  </si>
  <si>
    <t>Project/Program Purchase #3</t>
  </si>
  <si>
    <t>Professional Development--NACEP Conference</t>
  </si>
  <si>
    <t>The Director of Dual Enrollment and one high school counselor will attend the NACEP Conference in Orlando, FL October 26-29, 2024. The NACEP conference provides incredible opportunities for attendees to learn about all sides of dual enrollment. Including a high school counselor will provide a space for new ideas and discussions to be held. These individuals play a significant role in the Dual Enrollment program, and attending these sessions at NACEP will allow them to bring back knowledge that will directly impact the Dual Enrollment program and its day-to-day operations, as well as enhancing connections between faculty and students. This conference ties directly to helping increase CTE dual enrollment opportunities and fostering innovation in CTE programs. Requesting $2,735.
Lodging: Approximately $230 per night x 4 nights= $920
Airfare: Estimate of $800
Baggage fees: $70
Uber to and from airport: $100
Per Diem: $54 per day ($13 breakfast, $15 lunch, $26 dinner) x 5 days= $270
Airport Parking: $75
Registration: $500</t>
  </si>
  <si>
    <t>By attending NACEP, the MCP/Dual Enrollment director and the high school counselor will bring back critical information and new ideas to continue building our dual enrollment program. A NACEP conference overview will be written up and distributed by the MCP program coordinator to all secondary partners and on-campus partners. This overview will share new ideas &amp; practices that the program will work on implementing. Included in the overview will be a measurable goal of increasing student engagement levels. Learning strategies of student engagement at NACEP, the director will implement new engagement strategies and compare the engagement numbers to the numbers prior to implementing new engagement strategies. City College saw its dual enrollment numbers increase significantly after the director implemented strategies learned at last year’s NACEP conference.</t>
  </si>
  <si>
    <t>Project/Program Purchase #4</t>
  </si>
  <si>
    <t>Professional Development--NACTEi Conference</t>
  </si>
  <si>
    <t>The Perkins Coordinators will attend the NACTEi Conference in Tucson, AZ May 4-8, 2025. It is imperative that the coordinators stay abreast of Perkins policies and network with other Perkins recipients.  Requesting $5,462.
Lodging:  Approximately $230 per night x 4 nights x 2 people= $1,840
Airfare:  Approximately $800 x 2 people= $1,600
Baggage fee:  $70 x 2 people= $140
Uber to and from airport:  $100
Per Diem:  $54 per day ($13 breakfast, $15 lunch, $26 dinner) x 4 days x 2 people= $432
Airport Parking:  $75 x 2 people= $150
Registration:  $600 x 2 people= $1,200</t>
  </si>
  <si>
    <t>City College continuously improves and expands CTE dual enrollment offerings. NACTEi serves as a forum during which the Perkins coordinators can exchange ideas and discuss best practices regarding the Perkins Grants. This information can be shared not only with the City College Perkins Advisory Committee, but also during the monthly Dual Enrollment and Perkins Zoom meetings. Information gleaned during the 2022 conference was invaluable in writing the 2025-2026 CLNA.</t>
  </si>
  <si>
    <t xml:space="preserve">The NACTEi Conference is sponsored by companies that provide CTE products and services. During the conference,the Perkins Coordinators will be able to learn about the newest technology/services in CTE, informationthat will be brought back to the City College faculty. </t>
  </si>
  <si>
    <t>All secondary partnerships and pathways are supported by this conference. By having a specific plan of sharing what the group learned at the conference, the goal is to involve our partners in implementing meaningful changes and upgrades to thedual enrollment program.</t>
  </si>
  <si>
    <t>Project/Program Purchase #5</t>
  </si>
  <si>
    <t>Professional Development--DE Faculty Mentors and HS Teachers</t>
  </si>
  <si>
    <t>As a part of our dual enrollment program requirements, faculty mentors (faculty members at City College &amp; MSUB) must meet with any high school teachers that are teaching dual enrollment classes in their content area each semester that the class is taught. This year, we will be hosting two workshops.
The purpose of the first workshop is a training for the faculty mentors. We have several new mentors and want to ensure all mentors are aware of the dual enrollment faculty mentor policies and procedures.
The second workshop will be an opportunity for the faculty mentors and high school dual enrollment teachers to meet. The workshop will allow time for each department to meet with their mentees, discuss any curriculum changes, review syllabi, and provide the high school teachers the opportunity to meet other dual enrollment teachers. The day will also include updates from the dual enrollment director about process and program changes. Requesting $7,178.15
Stipend for faculty mentors to attend both workshops: 
Stipend for high school teachers and mentors to attend Dual Enrollment Workshops: $25/hr x 4 hrs x 60 teachers and mentors = $6,000. Stipends get paid through our Business Office.
Fringe for MSUB faculty:  15 faculty x $100 x 18.76% = $281.40
Fringe for teachers:  45 teachers x $100 x 19.95% = $897.75
Total firnge benefits:  $1,179.15</t>
  </si>
  <si>
    <t>The connection between the college and high school faculty will only grow from this event. Being able to have time to converse about course content, ask questions and engage with peers will result in richer dual enrollment classes and a stronger connection between our secondary partners and our campus. We will conduct pre and post surveys for all teachers that attend. We will specifically ask what new piece of instructional methods or material they will implement into their dual credit classes.</t>
  </si>
  <si>
    <t>Collaboration amongst the faculty and teachers will include discussion on new technology that both used over the last year. We will ask specific faculty to highlight their work and share their experiences with the group.</t>
  </si>
  <si>
    <t>This project connects our campus faculty with our secondary dual enrollment instructors and partners. This also impacts a variety of Montana Career Pathways (Health Professions, Information Technology, STEM, Education, Business Management,Welding, Transportation).</t>
  </si>
  <si>
    <t>Project/Program Purchase #6</t>
  </si>
  <si>
    <t>Equipment and Software</t>
  </si>
  <si>
    <t>City College aims to teach dual enrollment students participating in autobody and automotive classes in house and at the Career Center how to use the most technologically advanced equipment needed to repair vehicles. Requesting $17,000.
Vehicles with ADAS, or collision avoidance technologies, require special calibration to ensure efficacy and safety. The EZ-ADAS Recalibration System is a series of tools which will teach students accurate positioning and placement.
EZ-ADAS Recalibration System: $14,500
Estimated shipping: $640.57
Total: $15,140.57
City College Dual Enrollment students participating in the Fire Science, Process Plant Technology, and Instrument and Electrical Technican programs must complete a Hazmat Technician course.  During this class, students participate in a hazmat evolution, simulating a hazmat spill while wearing Hazmat Level A Suits.  Our current suits are old and worn, and in need of replacements.  Requesting $3,490.
Level A Hazmat Suit:  $1,710 x 2 = $3,420
Shipping:  $70
Total:  $3,490
City College automotive dual enrollment faculty would like to add to our zSpace arsenal by purchasing the SW License, which covers automotive maintenance, repair, and automotive structure technology.  City College purchased the zSpace hardware two years ago with Perkins Reserve funds.  Requesting $825.
zSpace SW License:  $825</t>
  </si>
  <si>
    <t xml:space="preserve">With the purchase of the EZ-ADAS Recalibration System, the Level A Hazmat Suits, and the new zSpace program, students will be better trained for high-wage, in-demand careers. In addition, they will not need remediation once they are working in the field as, unlike our current Dual Enrollment students, they will already be familiar with the equipment. The City College and Career Center Advisory Committees will be asked to gage this outcome as many of our students go to work in their automotive shops. </t>
  </si>
  <si>
    <t xml:space="preserve">The EZ-ADAS Recalibration system and the Supplied Air Pump are technology used in automotive shops to increase productivity and safety, while also cutting costs. 
The Level A Hazmat Suits provide the highest level of protection and are vital personal protection equipment for a variety of high wage careers.  Specifically, they are used when hazardous substances have been identified which are dangerous to the respiratory system, skin, and eyes. 
Historically, CTE students are found to be hands-on learners.  zSpace is the latest hands-on, immersive technology available and we are wanting to expand the zSpace programs that our Automotive Department can utilize.   </t>
  </si>
  <si>
    <t>Specifically, these purchases will support the partnership between City College and the Career Center as they are currently the only local high school offering dual enrollment automotive classes. However, homeschooled Dual Enrollment students will also benefit as they too take Dual Enrollment automotive, PPT, and I&amp;E classes.</t>
  </si>
  <si>
    <t>Project/Program Purchase #7</t>
  </si>
  <si>
    <t>Dual Enrollment Mileage</t>
  </si>
  <si>
    <t>The MCP / Dual Enrollment director will visit each dual enrollment classroom at the beginning of each semester to discuss the rules and policies of the college. These visits help ensure dual enrollment students' understanding of the differences between a regular high school class and college credit class, as well as provide them a connection. Faculty mentors from City College and MSUB will come along on some of these visits to deepen the connection to the college. Faculty mentors will not recruit.   Requesting $670.
Approximately 1,000 miles x $0.67 = $670.</t>
  </si>
  <si>
    <t xml:space="preserve">All (100%) of the students enrolled in each dual credit course will receive guidance on completing their electronic applications and learn about resources available to them. This personal outreach helps students become more aware of the rigor, deadlines, tuition, testing, and grading. 									
									</t>
  </si>
  <si>
    <t xml:space="preserve">This project provides funding for the Dual Enrollment director to educate students on the various technological resources dual enrollment students have while they are still in high school. Bringing faculty along to these classroom visits allows for specific technology and resources to be shared with students and high school teachers, specifically within out CTE programs and dual credit classes.									
									</t>
  </si>
  <si>
    <t>This project supports every dual enrollment class and secondary partnership.</t>
  </si>
  <si>
    <t>Project/Program Purchase #8</t>
  </si>
  <si>
    <t>Welding Expo</t>
  </si>
  <si>
    <t>Quarter 3</t>
  </si>
  <si>
    <t>City College and Dual Enrollment hosts the Welding Expo and CTE Showcase yearly. Last year, we had 10 schools, and more than 100 students and teachers attend. City College would like to hold the Welding Expo and CTE Showcase again in the spring of 2024. We will invite all current Dual Enrollment welding classes (TRID 151, WLDG 153, and WLDG 157). In addition, we will invite all schools with automotive classes, agriculture classes, construction classes, etc. to visit the City College campus, watch demos from our Transportation and Industry instructors, and meet with industry professionals; students will also bring their own welding projects and participate in an on-site welding competition. This expo will give dual students the opportunity to contextualize their dual enrollment class experience on the City College campus, while learning about other CTE areas and career opportunities. We will invite local industry partners to attend the event, exposing students to both local and regional employment prospects. 
The faculty listed below will be offering demos to the participants and judging the welding competitions. They will be provided a small stipend as we intend to offer the Expo and Showcase during City College's spring break. Pay rates came from the HR department and will be paid by our Business Office.   Faculty will not recruit.  Requesting $2,235.11.
Heather (I&amp;E Instructor):	 	$46.48/ hr x 4 hrs = $185.92
Cody (PPT Instructor):			$47.14/ hr x 4 hrs= $188.56
Randy (Diesel Instructor):	 	$49.28/ hr x 4 hrs = $197.12
Andrew (Diesel Instructor):	 $42.91/ hr x 4 hrs= $171.64
Sam (Welding Instructor):	 	$40.45/hr x 4 hrs = $161.80
Tim (Welding Instructor):		$52.64/ hr x 4 hrs = $210.56
Steve (Autobody Instructor):	$54.63/ hr x 4 hrs = $218.52
Kat (Automotive Instructor):	 $56.08/ hr x 4 hrs = $224.32
Construction Adjunct:			$40.45/ hr x 4 hrs = $161.80
Automotive Adjunct:			$40.45/ hr x 4 hrs = $161.80
Fringe:  $1,882.04 x 18.76%= $353.07
Total Personal Salaries:  $2,235.11</t>
  </si>
  <si>
    <t xml:space="preserve">Students in our CTE dual enrollment programs that attend the event will have a greater understanding of Career and Technical educational program options as well as local and regional-specific opportunities. To measure student's understanding, we will have them complete a pre-expo survey that asks them about the opportunities they are aware of through welding programs and degrees. We will have them complete the same survey afterward to see what they learned through the Welding Expo and CTE Showcase. </t>
  </si>
  <si>
    <t>Students who attend the Welding Expo will be exposed to some of the most current technology used in CTE. City College not only works closely with its industry partners, receiving donations of new equipment, we also use Perkins funding to purchase current iterations of technology used in CTE industries. Examples of CTE technology students will be exposed to during these events include zSpace, newer welders, Diesel Engine Training Bench with Emissions Equipment, demo boards, and brake lathes.</t>
  </si>
  <si>
    <t xml:space="preserve">Welding Expo and CTE Showcase--All our secondary partnerships, which currently run CTE dual enrollment classes, would be supported by this (Billings Career Center, Laurel HS, Absarokee HS, Huntley Project HS, Red Lodge HS, Shepherd HS, Park City HS, Lockwood HS, and Hardin HS). The project also directly supports the Welding Montana Career Pathway (MCP). </t>
  </si>
  <si>
    <t>Project/Program Purchase #9</t>
  </si>
  <si>
    <t xml:space="preserve"> </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</si>
  <si>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</si>
  <si>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</si>
  <si>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</si>
  <si>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</si>
  <si>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</si>
  <si>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</si>
  <si>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</si>
  <si>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</si>
  <si>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$1,526.71 will be used for indirect costs per our Indirect Costs agreement. The indirect costs will be allocated to the Dean of City College and spent on CTE equipment.
Indirect Costs:  $30,534.26 x 5% = $1,526.71</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</si>
  <si>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</si>
  <si>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</si>
  <si>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</si>
  <si>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</si>
  <si>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</si>
  <si>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</si>
  <si>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</si>
  <si>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</si>
  <si>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</si>
  <si>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</si>
  <si>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</si>
  <si>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</si>
  <si>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</si>
  <si>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DE High School Teacher &amp; Mentor Stipend</t>
  </si>
  <si>
    <t>Total Hourly Wages:</t>
  </si>
  <si>
    <t>Employee Benefits (FICA, Retirement, WC, SUE) &amp; Health Insurance (Annual Premium times % of FTE)</t>
  </si>
  <si>
    <t>Professional Development for HS Teachers and DE Mentors</t>
  </si>
  <si>
    <t>Total Employee Benefits:</t>
  </si>
  <si>
    <t>Total Personal Services:</t>
  </si>
  <si>
    <t>Operating Expenditures:</t>
  </si>
  <si>
    <t>Contracted Services</t>
  </si>
  <si>
    <t>Total Contracted Services:</t>
  </si>
  <si>
    <t>Non-Capitalized Equipment (Minor)</t>
  </si>
  <si>
    <t>Level A Hazmat Suits</t>
  </si>
  <si>
    <t>Total Non-Capitalized Equipment (Minor):</t>
  </si>
  <si>
    <t>Travel</t>
  </si>
  <si>
    <t>ACTE Vision Conference</t>
  </si>
  <si>
    <t>MT Future at Work Summitt</t>
  </si>
  <si>
    <t>MTDA Symposium</t>
  </si>
  <si>
    <t>NACEP Conference</t>
  </si>
  <si>
    <t>NACTEi Conference</t>
  </si>
  <si>
    <t>Total Travel:</t>
  </si>
  <si>
    <t>Other</t>
  </si>
  <si>
    <t>zSpace</t>
  </si>
  <si>
    <t>Total Other:</t>
  </si>
  <si>
    <t>Total Operating:</t>
  </si>
  <si>
    <t>Total Direct Costs (Personnel Services plus Operating Costs):</t>
  </si>
  <si>
    <t>Total Indirect Costs: Cannot exceed the 5% cap</t>
  </si>
  <si>
    <t>Major Equipment</t>
  </si>
  <si>
    <t>EZ-ADAS Recalibration System</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</si>
  <si>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</si>
  <si>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</si>
  <si>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</si>
  <si>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</si>
  <si>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</si>
  <si>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</si>
  <si>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</si>
  <si>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</si>
  <si>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</si>
  <si>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</si>
  <si>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</si>
  <si>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</si>
  <si>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</si>
  <si>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</si>
  <si>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</si>
  <si>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</si>
  <si>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</si>
  <si>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</si>
  <si>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</si>
  <si>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</si>
  <si>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</si>
  <si>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</si>
  <si>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</si>
  <si>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</si>
  <si>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</si>
  <si>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</si>
  <si>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</si>
  <si>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</si>
  <si>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</si>
  <si>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</si>
  <si>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</si>
  <si>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</si>
  <si>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</si>
  <si>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</si>
  <si>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</si>
  <si>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</si>
  <si>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</si>
  <si>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</si>
  <si>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</si>
  <si>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</si>
  <si>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</si>
  <si>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</si>
  <si>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</si>
  <si>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</si>
  <si>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</si>
  <si>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</si>
  <si>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</si>
  <si>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</si>
  <si>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</si>
  <si>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</si>
  <si>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</si>
  <si>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</si>
  <si>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</si>
  <si>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</si>
  <si>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</si>
  <si>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</si>
  <si>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</si>
  <si>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</si>
  <si>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</si>
  <si>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</si>
  <si>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</si>
  <si>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</si>
  <si>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</si>
  <si>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</si>
  <si>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</si>
  <si>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</si>
  <si>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</si>
  <si>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</si>
  <si>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</si>
  <si>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</si>
  <si>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</si>
  <si>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</si>
  <si>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</si>
  <si>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</si>
  <si>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</si>
  <si>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</si>
  <si>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</si>
  <si>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</si>
  <si>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Non-Traditional</t>
  </si>
  <si>
    <t>Q2 - 12/31</t>
  </si>
  <si>
    <t>Girls Representing in Trades</t>
  </si>
  <si>
    <t>Dawson Community College</t>
  </si>
  <si>
    <t>Q3 - 3/31</t>
  </si>
  <si>
    <t>Flathead Valley Community College</t>
  </si>
  <si>
    <t>Women in Automotive</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</si>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</sst>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family val="2"/>
      <charset val="1"/>
    </font>
    <font>
      <sz val="11"/>
      <color rgb="FF000000"/>
      <name val="Aptos"/>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44" fontId="22" fillId="0" borderId="68" xfId="0" applyNumberFormat="1" applyFont="1" applyBorder="1" applyAlignment="1" applyProtection="1">
      <alignment horizontal="left" vertical="top"/>
      <protection locked="0"/>
    </xf>
    <xf numFmtId="44" fontId="23" fillId="0" borderId="68" xfId="0" applyNumberFormat="1" applyFont="1" applyBorder="1" applyAlignment="1" applyProtection="1">
      <alignment horizontal="left" vertical="top"/>
      <protection locked="0"/>
    </xf>
    <xf numFmtId="44" fontId="24" fillId="0" borderId="68" xfId="0" applyNumberFormat="1" applyFon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0" fillId="0" borderId="58" xfId="0" applyBorder="1" applyAlignment="1" applyProtection="1">
      <alignment horizontal="left" vertical="top" wrapText="1"/>
      <protection locked="0"/>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0" fontId="0" fillId="0" borderId="7" xfId="0" applyBorder="1" applyProtection="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ll, Cindy" id="{622E2D40-9010-41F1-86EC-29D875DDE73B}" userId="S::cbell@msubillings.edu::dda29920-c61a-489f-b8bd-839b9d162ead" providerId="AD"/>
  <person displayName="Cross, Jenay" id="{EE2ADAAF-A4CF-4D1C-B127-51D4940EE131}" userId="S::jenay.cross@msubillings.edu::bb726916-f8e1-4a8c-8b1f-c2f7f7456d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218" dT="2024-05-22T16:49:02.62" personId="{622E2D40-9010-41F1-86EC-29D875DDE73B}" id="{11136993-97F5-4C7F-AF1C-DB5E393872DC}">
    <text>You'll need to add fringe benefits to the stipends--see the budget detail for the amount</text>
  </threadedComment>
</ThreadedComments>
</file>

<file path=xl/threadedComments/threadedComment2.xml><?xml version="1.0" encoding="utf-8"?>
<ThreadedComments xmlns="http://schemas.microsoft.com/office/spreadsheetml/2018/threadedcomments" xmlns:x="http://schemas.openxmlformats.org/spreadsheetml/2006/main">
  <threadedComment ref="N33" dT="2024-05-22T16:34:36.06" personId="{EE2ADAAF-A4CF-4D1C-B127-51D4940EE131}" id="{95712FFD-229E-48D8-BB19-82C3FC6104DB}">
    <text>We still have to pay benefits on these stipends.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6" sqref="G66:J66"/>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6" t="s">
        <v>2</v>
      </c>
      <c r="B5" s="206"/>
      <c r="C5" s="206"/>
      <c r="D5" s="206"/>
      <c r="E5" s="206"/>
      <c r="F5" s="206"/>
      <c r="G5" s="5"/>
      <c r="H5" s="5"/>
      <c r="I5" s="5"/>
      <c r="J5" s="5"/>
      <c r="K5" s="6"/>
    </row>
    <row r="6" spans="1:11">
      <c r="A6" s="206" t="s">
        <v>3</v>
      </c>
      <c r="B6" s="206"/>
      <c r="C6" s="206"/>
      <c r="D6" s="4"/>
      <c r="E6" s="5"/>
      <c r="F6" s="5"/>
      <c r="G6" s="5"/>
      <c r="H6" s="5"/>
      <c r="I6" s="5"/>
      <c r="J6" s="5"/>
      <c r="K6" s="6"/>
    </row>
    <row r="7" spans="1:11">
      <c r="A7" s="206" t="s">
        <v>4</v>
      </c>
      <c r="B7" s="206"/>
      <c r="C7" s="206"/>
      <c r="D7" s="206"/>
      <c r="E7" s="206"/>
      <c r="F7" s="5"/>
      <c r="G7" s="5"/>
      <c r="H7" s="5"/>
      <c r="I7" s="5"/>
      <c r="J7" s="5"/>
      <c r="K7" s="6"/>
    </row>
    <row r="8" spans="1:11">
      <c r="A8" s="5"/>
      <c r="B8" s="5"/>
      <c r="C8" s="5"/>
      <c r="D8" s="4"/>
      <c r="E8" s="5"/>
      <c r="F8" s="5"/>
      <c r="G8" s="5"/>
      <c r="H8" s="5"/>
      <c r="I8" s="5"/>
      <c r="J8" s="5"/>
      <c r="K8" s="6"/>
    </row>
    <row r="9" spans="1:11">
      <c r="A9" s="206" t="s">
        <v>5</v>
      </c>
      <c r="B9" s="206"/>
      <c r="C9" s="206"/>
      <c r="D9" s="206"/>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6" t="s">
        <v>7</v>
      </c>
      <c r="D11" s="197"/>
      <c r="E11" s="197"/>
      <c r="F11" s="198"/>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6" t="s">
        <v>11</v>
      </c>
      <c r="B15" s="197"/>
      <c r="C15" s="197"/>
      <c r="D15" s="197"/>
      <c r="E15" s="198"/>
      <c r="F15" s="196" t="s">
        <v>12</v>
      </c>
      <c r="G15" s="197"/>
      <c r="H15" s="197"/>
      <c r="I15" s="198"/>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6" t="s">
        <v>15</v>
      </c>
      <c r="B18" s="197"/>
      <c r="C18" s="197"/>
      <c r="D18" s="197"/>
      <c r="E18" s="197"/>
      <c r="F18" s="197"/>
      <c r="G18" s="197"/>
      <c r="H18" s="197"/>
      <c r="I18" s="198"/>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01" t="s">
        <v>17</v>
      </c>
      <c r="B21" s="202"/>
      <c r="C21" s="202"/>
      <c r="D21" s="203"/>
      <c r="E21" s="2" t="s">
        <v>18</v>
      </c>
      <c r="F21" s="204">
        <v>59102</v>
      </c>
      <c r="G21" s="205"/>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18" t="s">
        <v>22</v>
      </c>
      <c r="B24" s="319"/>
      <c r="C24" s="320"/>
      <c r="D24" s="1"/>
      <c r="E24" s="318"/>
      <c r="F24" s="320"/>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196" t="s">
        <v>26</v>
      </c>
      <c r="B27" s="197"/>
      <c r="C27" s="197"/>
      <c r="D27" s="197"/>
      <c r="E27" s="197"/>
      <c r="F27" s="198"/>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196" t="s">
        <v>29</v>
      </c>
      <c r="B31" s="197"/>
      <c r="C31" s="197"/>
      <c r="D31" s="197"/>
      <c r="E31" s="198"/>
      <c r="F31" s="196" t="s">
        <v>30</v>
      </c>
      <c r="G31" s="197"/>
      <c r="H31" s="197"/>
      <c r="I31" s="198"/>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6" t="s">
        <v>31</v>
      </c>
      <c r="B34" s="197"/>
      <c r="C34" s="197"/>
      <c r="D34" s="197"/>
      <c r="E34" s="197"/>
      <c r="F34" s="197"/>
      <c r="G34" s="197"/>
      <c r="H34" s="197"/>
      <c r="I34" s="198"/>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01" t="s">
        <v>17</v>
      </c>
      <c r="B37" s="202"/>
      <c r="C37" s="202"/>
      <c r="D37" s="203"/>
      <c r="E37" s="2" t="s">
        <v>18</v>
      </c>
      <c r="F37" s="204">
        <v>59101</v>
      </c>
      <c r="G37" s="205"/>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18" t="s">
        <v>32</v>
      </c>
      <c r="B40" s="319"/>
      <c r="C40" s="320"/>
      <c r="D40" s="1"/>
      <c r="E40" s="318"/>
      <c r="F40" s="320"/>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196" t="s">
        <v>33</v>
      </c>
      <c r="B43" s="197"/>
      <c r="C43" s="197"/>
      <c r="D43" s="197"/>
      <c r="E43" s="197"/>
      <c r="F43" s="198"/>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00" t="s">
        <v>34</v>
      </c>
      <c r="B46" s="200"/>
      <c r="C46" s="200"/>
      <c r="D46" s="200"/>
      <c r="E46" s="200"/>
      <c r="F46" s="200"/>
      <c r="G46" s="200"/>
      <c r="H46" s="200"/>
      <c r="I46" s="200"/>
      <c r="J46" s="5"/>
      <c r="K46" s="6"/>
    </row>
    <row r="47" spans="1:11" ht="15.75" thickBot="1">
      <c r="A47" s="5"/>
      <c r="B47" s="5"/>
      <c r="C47" s="5"/>
      <c r="D47" s="4"/>
      <c r="E47" s="5"/>
      <c r="F47" s="5"/>
      <c r="G47" s="5"/>
      <c r="H47" s="5"/>
      <c r="I47" s="5"/>
      <c r="J47" s="5"/>
      <c r="K47" s="6"/>
    </row>
    <row r="48" spans="1:11" ht="15.75" thickBot="1">
      <c r="A48" s="196" t="s">
        <v>11</v>
      </c>
      <c r="B48" s="197"/>
      <c r="C48" s="197"/>
      <c r="D48" s="197"/>
      <c r="E48" s="198"/>
      <c r="F48" s="196" t="s">
        <v>12</v>
      </c>
      <c r="G48" s="197"/>
      <c r="H48" s="197"/>
      <c r="I48" s="198"/>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18" t="s">
        <v>22</v>
      </c>
      <c r="B51" s="319"/>
      <c r="C51" s="320"/>
      <c r="D51" s="1"/>
      <c r="E51" s="318"/>
      <c r="F51" s="320"/>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196" t="s">
        <v>26</v>
      </c>
      <c r="B54" s="197"/>
      <c r="C54" s="197"/>
      <c r="D54" s="197"/>
      <c r="E54" s="197"/>
      <c r="F54" s="198"/>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199" t="s">
        <v>35</v>
      </c>
      <c r="B57" s="199"/>
      <c r="C57" s="199"/>
      <c r="D57" s="199"/>
      <c r="E57" s="199"/>
      <c r="F57" s="199"/>
      <c r="G57" s="199"/>
      <c r="H57" s="199"/>
      <c r="I57" s="199"/>
      <c r="J57" s="199"/>
      <c r="K57" s="6"/>
    </row>
    <row r="58" spans="1:11">
      <c r="A58" s="199"/>
      <c r="B58" s="199"/>
      <c r="C58" s="199"/>
      <c r="D58" s="199"/>
      <c r="E58" s="199"/>
      <c r="F58" s="199"/>
      <c r="G58" s="199"/>
      <c r="H58" s="199"/>
      <c r="I58" s="199"/>
      <c r="J58" s="199"/>
      <c r="K58" s="6"/>
    </row>
    <row r="59" spans="1:11" ht="15.75" thickBot="1">
      <c r="A59" s="5"/>
      <c r="B59" s="8" t="s">
        <v>36</v>
      </c>
      <c r="C59" s="4"/>
      <c r="D59" s="4"/>
      <c r="E59" s="5"/>
      <c r="F59" s="8"/>
      <c r="G59" s="8" t="s">
        <v>37</v>
      </c>
      <c r="H59" s="5"/>
      <c r="I59" s="5"/>
      <c r="J59" s="8"/>
      <c r="K59" s="6"/>
    </row>
    <row r="60" spans="1:11" ht="15.75" thickBot="1">
      <c r="A60" s="16">
        <v>1</v>
      </c>
      <c r="B60" s="196" t="s">
        <v>38</v>
      </c>
      <c r="C60" s="197"/>
      <c r="D60" s="197"/>
      <c r="E60" s="197"/>
      <c r="F60" s="198"/>
      <c r="G60" s="196" t="s">
        <v>39</v>
      </c>
      <c r="H60" s="197"/>
      <c r="I60" s="197"/>
      <c r="J60" s="198"/>
      <c r="K60" s="6"/>
    </row>
    <row r="61" spans="1:11" ht="15.75" thickBot="1">
      <c r="A61" s="16">
        <v>2</v>
      </c>
      <c r="B61" s="196" t="s">
        <v>40</v>
      </c>
      <c r="C61" s="197"/>
      <c r="D61" s="197"/>
      <c r="E61" s="197"/>
      <c r="F61" s="198"/>
      <c r="G61" s="196" t="s">
        <v>41</v>
      </c>
      <c r="H61" s="197"/>
      <c r="I61" s="197"/>
      <c r="J61" s="198"/>
      <c r="K61" s="6"/>
    </row>
    <row r="62" spans="1:11" ht="15.75" thickBot="1">
      <c r="A62" s="16">
        <v>3</v>
      </c>
      <c r="B62" s="196" t="s">
        <v>42</v>
      </c>
      <c r="C62" s="197"/>
      <c r="D62" s="197"/>
      <c r="E62" s="197"/>
      <c r="F62" s="198"/>
      <c r="G62" s="196" t="s">
        <v>43</v>
      </c>
      <c r="H62" s="197"/>
      <c r="I62" s="197"/>
      <c r="J62" s="198"/>
      <c r="K62" s="6"/>
    </row>
    <row r="63" spans="1:11" ht="15.75" thickBot="1">
      <c r="A63" s="16">
        <v>4</v>
      </c>
      <c r="B63" s="196"/>
      <c r="C63" s="197"/>
      <c r="D63" s="197"/>
      <c r="E63" s="197"/>
      <c r="F63" s="198"/>
      <c r="G63" s="196"/>
      <c r="H63" s="197"/>
      <c r="I63" s="197"/>
      <c r="J63" s="198"/>
      <c r="K63" s="6"/>
    </row>
    <row r="64" spans="1:11" ht="15.75" thickBot="1">
      <c r="A64" s="16">
        <v>5</v>
      </c>
      <c r="B64" s="196"/>
      <c r="C64" s="197"/>
      <c r="D64" s="197"/>
      <c r="E64" s="197"/>
      <c r="F64" s="198"/>
      <c r="G64" s="196"/>
      <c r="H64" s="197"/>
      <c r="I64" s="197"/>
      <c r="J64" s="198"/>
      <c r="K64" s="6"/>
    </row>
    <row r="65" spans="1:11" ht="15.75" thickBot="1">
      <c r="A65" s="16">
        <v>6</v>
      </c>
      <c r="B65" s="196"/>
      <c r="C65" s="197"/>
      <c r="D65" s="197"/>
      <c r="E65" s="197"/>
      <c r="F65" s="198"/>
      <c r="G65" s="196"/>
      <c r="H65" s="197"/>
      <c r="I65" s="197"/>
      <c r="J65" s="198"/>
      <c r="K65" s="6"/>
    </row>
    <row r="66" spans="1:11" ht="15.75" thickBot="1">
      <c r="A66" s="16">
        <v>7</v>
      </c>
      <c r="B66" s="196"/>
      <c r="C66" s="197"/>
      <c r="D66" s="197"/>
      <c r="E66" s="197"/>
      <c r="F66" s="198"/>
      <c r="G66" s="196"/>
      <c r="H66" s="197"/>
      <c r="I66" s="197"/>
      <c r="J66" s="198"/>
      <c r="K66" s="6"/>
    </row>
    <row r="67" spans="1:11" ht="15.75" thickBot="1">
      <c r="A67" s="16">
        <v>8</v>
      </c>
      <c r="B67" s="196"/>
      <c r="C67" s="197"/>
      <c r="D67" s="197"/>
      <c r="E67" s="197"/>
      <c r="F67" s="198"/>
      <c r="G67" s="196"/>
      <c r="H67" s="197"/>
      <c r="I67" s="197"/>
      <c r="J67" s="198"/>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543"/>
  <sheetViews>
    <sheetView topLeftCell="A271" zoomScaleNormal="100" workbookViewId="0">
      <selection activeCell="A272" sqref="A272:J306"/>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58" t="s">
        <v>44</v>
      </c>
      <c r="B1" s="258"/>
      <c r="C1" s="258"/>
      <c r="D1" s="258"/>
      <c r="E1" s="258"/>
      <c r="F1" s="258"/>
      <c r="G1" s="258"/>
      <c r="H1" s="258"/>
      <c r="I1" s="258"/>
      <c r="J1" s="258"/>
    </row>
    <row r="2" spans="1:11" ht="15.75" thickBot="1">
      <c r="A2" s="247"/>
      <c r="B2" s="248"/>
      <c r="C2" s="248"/>
      <c r="D2" s="248"/>
      <c r="E2" s="248"/>
      <c r="F2" s="248"/>
      <c r="G2" s="248"/>
      <c r="H2" s="248"/>
      <c r="I2" s="248"/>
      <c r="J2" s="249"/>
    </row>
    <row r="3" spans="1:11" ht="16.5" thickBot="1">
      <c r="A3" s="250" t="s">
        <v>45</v>
      </c>
      <c r="B3" s="251"/>
      <c r="C3" s="252" t="s">
        <v>46</v>
      </c>
      <c r="D3" s="253"/>
      <c r="E3" s="253"/>
      <c r="F3" s="253"/>
      <c r="G3" s="253"/>
      <c r="H3" s="253"/>
      <c r="I3" s="253"/>
      <c r="J3" s="254"/>
      <c r="K3" s="6"/>
    </row>
    <row r="4" spans="1:11" ht="15.75" thickBot="1">
      <c r="A4" s="255"/>
      <c r="B4" s="256"/>
      <c r="C4" s="256"/>
      <c r="D4" s="256"/>
      <c r="E4" s="256"/>
      <c r="F4" s="256"/>
      <c r="G4" s="256"/>
      <c r="H4" s="256"/>
      <c r="I4" s="256"/>
      <c r="J4" s="257"/>
    </row>
    <row r="5" spans="1:11" ht="15.75" thickBot="1">
      <c r="A5" s="241" t="s">
        <v>47</v>
      </c>
      <c r="B5" s="242"/>
      <c r="C5" s="243"/>
      <c r="D5" s="2" t="s">
        <v>48</v>
      </c>
      <c r="E5" s="17"/>
      <c r="F5" s="244" t="s">
        <v>49</v>
      </c>
      <c r="G5" s="244"/>
      <c r="H5" s="245"/>
      <c r="I5" s="2" t="s">
        <v>48</v>
      </c>
      <c r="J5" s="18"/>
    </row>
    <row r="6" spans="1:11">
      <c r="A6" s="238"/>
      <c r="B6" s="239"/>
      <c r="C6" s="239"/>
      <c r="D6" s="239"/>
      <c r="E6" s="239"/>
      <c r="F6" s="239"/>
      <c r="G6" s="239"/>
      <c r="H6" s="239"/>
      <c r="I6" s="239"/>
      <c r="J6" s="240"/>
    </row>
    <row r="7" spans="1:11" ht="16.5" thickBot="1">
      <c r="A7" s="235" t="s">
        <v>50</v>
      </c>
      <c r="B7" s="236"/>
      <c r="C7" s="236"/>
      <c r="D7" s="236"/>
      <c r="E7" s="236"/>
      <c r="F7" s="236"/>
      <c r="G7" s="236"/>
      <c r="H7" s="236"/>
      <c r="I7" s="236"/>
      <c r="J7" s="237"/>
    </row>
    <row r="8" spans="1:11">
      <c r="A8" s="223" t="s">
        <v>51</v>
      </c>
      <c r="B8" s="224"/>
      <c r="C8" s="224"/>
      <c r="D8" s="224"/>
      <c r="E8" s="224"/>
      <c r="F8" s="224"/>
      <c r="G8" s="224"/>
      <c r="H8" s="224"/>
      <c r="I8" s="224"/>
      <c r="J8" s="225"/>
      <c r="K8" s="6"/>
    </row>
    <row r="9" spans="1:11">
      <c r="A9" s="232"/>
      <c r="B9" s="233"/>
      <c r="C9" s="233"/>
      <c r="D9" s="233"/>
      <c r="E9" s="233"/>
      <c r="F9" s="233"/>
      <c r="G9" s="233"/>
      <c r="H9" s="233"/>
      <c r="I9" s="233"/>
      <c r="J9" s="234"/>
      <c r="K9" s="6"/>
    </row>
    <row r="10" spans="1:11">
      <c r="A10" s="232"/>
      <c r="B10" s="233"/>
      <c r="C10" s="233"/>
      <c r="D10" s="233"/>
      <c r="E10" s="233"/>
      <c r="F10" s="233"/>
      <c r="G10" s="233"/>
      <c r="H10" s="233"/>
      <c r="I10" s="233"/>
      <c r="J10" s="234"/>
      <c r="K10" s="6"/>
    </row>
    <row r="11" spans="1:11">
      <c r="A11" s="232"/>
      <c r="B11" s="233"/>
      <c r="C11" s="233"/>
      <c r="D11" s="233"/>
      <c r="E11" s="233"/>
      <c r="F11" s="233"/>
      <c r="G11" s="233"/>
      <c r="H11" s="233"/>
      <c r="I11" s="233"/>
      <c r="J11" s="234"/>
      <c r="K11" s="6"/>
    </row>
    <row r="12" spans="1:11">
      <c r="A12" s="232"/>
      <c r="B12" s="233"/>
      <c r="C12" s="233"/>
      <c r="D12" s="233"/>
      <c r="E12" s="233"/>
      <c r="F12" s="233"/>
      <c r="G12" s="233"/>
      <c r="H12" s="233"/>
      <c r="I12" s="233"/>
      <c r="J12" s="234"/>
      <c r="K12" s="6"/>
    </row>
    <row r="13" spans="1:11">
      <c r="A13" s="232"/>
      <c r="B13" s="233"/>
      <c r="C13" s="233"/>
      <c r="D13" s="233"/>
      <c r="E13" s="233"/>
      <c r="F13" s="233"/>
      <c r="G13" s="233"/>
      <c r="H13" s="233"/>
      <c r="I13" s="233"/>
      <c r="J13" s="234"/>
      <c r="K13" s="6"/>
    </row>
    <row r="14" spans="1:11">
      <c r="A14" s="232"/>
      <c r="B14" s="233"/>
      <c r="C14" s="233"/>
      <c r="D14" s="233"/>
      <c r="E14" s="233"/>
      <c r="F14" s="233"/>
      <c r="G14" s="233"/>
      <c r="H14" s="233"/>
      <c r="I14" s="233"/>
      <c r="J14" s="234"/>
      <c r="K14" s="6"/>
    </row>
    <row r="15" spans="1:11">
      <c r="A15" s="232"/>
      <c r="B15" s="233"/>
      <c r="C15" s="233"/>
      <c r="D15" s="233"/>
      <c r="E15" s="233"/>
      <c r="F15" s="233"/>
      <c r="G15" s="233"/>
      <c r="H15" s="233"/>
      <c r="I15" s="233"/>
      <c r="J15" s="234"/>
      <c r="K15" s="6"/>
    </row>
    <row r="16" spans="1:11">
      <c r="A16" s="232"/>
      <c r="B16" s="233"/>
      <c r="C16" s="233"/>
      <c r="D16" s="233"/>
      <c r="E16" s="233"/>
      <c r="F16" s="233"/>
      <c r="G16" s="233"/>
      <c r="H16" s="233"/>
      <c r="I16" s="233"/>
      <c r="J16" s="234"/>
      <c r="K16" s="6"/>
    </row>
    <row r="17" spans="1:11">
      <c r="A17" s="232"/>
      <c r="B17" s="233"/>
      <c r="C17" s="233"/>
      <c r="D17" s="233"/>
      <c r="E17" s="233"/>
      <c r="F17" s="233"/>
      <c r="G17" s="233"/>
      <c r="H17" s="233"/>
      <c r="I17" s="233"/>
      <c r="J17" s="234"/>
      <c r="K17" s="6"/>
    </row>
    <row r="18" spans="1:11">
      <c r="A18" s="232"/>
      <c r="B18" s="233"/>
      <c r="C18" s="233"/>
      <c r="D18" s="233"/>
      <c r="E18" s="233"/>
      <c r="F18" s="233"/>
      <c r="G18" s="233"/>
      <c r="H18" s="233"/>
      <c r="I18" s="233"/>
      <c r="J18" s="234"/>
      <c r="K18" s="6"/>
    </row>
    <row r="19" spans="1:11">
      <c r="A19" s="226"/>
      <c r="B19" s="227"/>
      <c r="C19" s="227"/>
      <c r="D19" s="227"/>
      <c r="E19" s="227"/>
      <c r="F19" s="227"/>
      <c r="G19" s="227"/>
      <c r="H19" s="227"/>
      <c r="I19" s="227"/>
      <c r="J19" s="228"/>
      <c r="K19" s="6"/>
    </row>
    <row r="20" spans="1:11">
      <c r="A20" s="226"/>
      <c r="B20" s="227"/>
      <c r="C20" s="227"/>
      <c r="D20" s="227"/>
      <c r="E20" s="227"/>
      <c r="F20" s="227"/>
      <c r="G20" s="227"/>
      <c r="H20" s="227"/>
      <c r="I20" s="227"/>
      <c r="J20" s="228"/>
      <c r="K20" s="6"/>
    </row>
    <row r="21" spans="1:11">
      <c r="A21" s="226"/>
      <c r="B21" s="227"/>
      <c r="C21" s="227"/>
      <c r="D21" s="227"/>
      <c r="E21" s="227"/>
      <c r="F21" s="227"/>
      <c r="G21" s="227"/>
      <c r="H21" s="227"/>
      <c r="I21" s="227"/>
      <c r="J21" s="228"/>
      <c r="K21" s="6"/>
    </row>
    <row r="22" spans="1:11">
      <c r="A22" s="226"/>
      <c r="B22" s="227"/>
      <c r="C22" s="227"/>
      <c r="D22" s="227"/>
      <c r="E22" s="227"/>
      <c r="F22" s="227"/>
      <c r="G22" s="227"/>
      <c r="H22" s="227"/>
      <c r="I22" s="227"/>
      <c r="J22" s="228"/>
      <c r="K22" s="6"/>
    </row>
    <row r="23" spans="1:11">
      <c r="A23" s="226"/>
      <c r="B23" s="227"/>
      <c r="C23" s="227"/>
      <c r="D23" s="227"/>
      <c r="E23" s="227"/>
      <c r="F23" s="227"/>
      <c r="G23" s="227"/>
      <c r="H23" s="227"/>
      <c r="I23" s="227"/>
      <c r="J23" s="228"/>
      <c r="K23" s="6"/>
    </row>
    <row r="24" spans="1:11">
      <c r="A24" s="226"/>
      <c r="B24" s="227"/>
      <c r="C24" s="227"/>
      <c r="D24" s="227"/>
      <c r="E24" s="227"/>
      <c r="F24" s="227"/>
      <c r="G24" s="227"/>
      <c r="H24" s="227"/>
      <c r="I24" s="227"/>
      <c r="J24" s="228"/>
      <c r="K24" s="6"/>
    </row>
    <row r="25" spans="1:11">
      <c r="A25" s="226"/>
      <c r="B25" s="227"/>
      <c r="C25" s="227"/>
      <c r="D25" s="227"/>
      <c r="E25" s="227"/>
      <c r="F25" s="227"/>
      <c r="G25" s="227"/>
      <c r="H25" s="227"/>
      <c r="I25" s="227"/>
      <c r="J25" s="228"/>
      <c r="K25" s="6"/>
    </row>
    <row r="26" spans="1:11">
      <c r="A26" s="226"/>
      <c r="B26" s="227"/>
      <c r="C26" s="227"/>
      <c r="D26" s="227"/>
      <c r="E26" s="227"/>
      <c r="F26" s="227"/>
      <c r="G26" s="227"/>
      <c r="H26" s="227"/>
      <c r="I26" s="227"/>
      <c r="J26" s="228"/>
      <c r="K26" s="6"/>
    </row>
    <row r="27" spans="1:11" ht="15.75" thickBot="1">
      <c r="A27" s="229"/>
      <c r="B27" s="230"/>
      <c r="C27" s="230"/>
      <c r="D27" s="230"/>
      <c r="E27" s="230"/>
      <c r="F27" s="230"/>
      <c r="G27" s="230"/>
      <c r="H27" s="230"/>
      <c r="I27" s="230"/>
      <c r="J27" s="231"/>
      <c r="K27" s="6"/>
    </row>
    <row r="28" spans="1:11">
      <c r="A28" s="238"/>
      <c r="B28" s="239"/>
      <c r="C28" s="239"/>
      <c r="D28" s="239"/>
      <c r="E28" s="239"/>
      <c r="F28" s="239"/>
      <c r="G28" s="239"/>
      <c r="H28" s="239"/>
      <c r="I28" s="239"/>
      <c r="J28" s="240"/>
    </row>
    <row r="29" spans="1:11" ht="16.5" thickBot="1">
      <c r="A29" s="235" t="s">
        <v>52</v>
      </c>
      <c r="B29" s="236"/>
      <c r="C29" s="236"/>
      <c r="D29" s="236"/>
      <c r="E29" s="236"/>
      <c r="F29" s="236"/>
      <c r="G29" s="236"/>
      <c r="H29" s="236"/>
      <c r="I29" s="236"/>
      <c r="J29" s="237"/>
    </row>
    <row r="30" spans="1:11">
      <c r="A30" s="223" t="s">
        <v>53</v>
      </c>
      <c r="B30" s="224"/>
      <c r="C30" s="224"/>
      <c r="D30" s="224"/>
      <c r="E30" s="224"/>
      <c r="F30" s="224"/>
      <c r="G30" s="224"/>
      <c r="H30" s="224"/>
      <c r="I30" s="224"/>
      <c r="J30" s="225"/>
      <c r="K30" s="6"/>
    </row>
    <row r="31" spans="1:11">
      <c r="A31" s="232"/>
      <c r="B31" s="233"/>
      <c r="C31" s="233"/>
      <c r="D31" s="233"/>
      <c r="E31" s="233"/>
      <c r="F31" s="233"/>
      <c r="G31" s="233"/>
      <c r="H31" s="233"/>
      <c r="I31" s="233"/>
      <c r="J31" s="234"/>
      <c r="K31" s="6"/>
    </row>
    <row r="32" spans="1:11">
      <c r="A32" s="232"/>
      <c r="B32" s="233"/>
      <c r="C32" s="233"/>
      <c r="D32" s="233"/>
      <c r="E32" s="233"/>
      <c r="F32" s="233"/>
      <c r="G32" s="233"/>
      <c r="H32" s="233"/>
      <c r="I32" s="233"/>
      <c r="J32" s="234"/>
      <c r="K32" s="6"/>
    </row>
    <row r="33" spans="1:11">
      <c r="A33" s="226"/>
      <c r="B33" s="227"/>
      <c r="C33" s="227"/>
      <c r="D33" s="227"/>
      <c r="E33" s="227"/>
      <c r="F33" s="227"/>
      <c r="G33" s="227"/>
      <c r="H33" s="227"/>
      <c r="I33" s="227"/>
      <c r="J33" s="228"/>
      <c r="K33" s="6"/>
    </row>
    <row r="34" spans="1:11">
      <c r="A34" s="226"/>
      <c r="B34" s="227"/>
      <c r="C34" s="227"/>
      <c r="D34" s="227"/>
      <c r="E34" s="227"/>
      <c r="F34" s="227"/>
      <c r="G34" s="227"/>
      <c r="H34" s="227"/>
      <c r="I34" s="227"/>
      <c r="J34" s="228"/>
      <c r="K34" s="6"/>
    </row>
    <row r="35" spans="1:11">
      <c r="A35" s="226"/>
      <c r="B35" s="227"/>
      <c r="C35" s="227"/>
      <c r="D35" s="227"/>
      <c r="E35" s="227"/>
      <c r="F35" s="227"/>
      <c r="G35" s="227"/>
      <c r="H35" s="227"/>
      <c r="I35" s="227"/>
      <c r="J35" s="228"/>
      <c r="K35" s="6"/>
    </row>
    <row r="36" spans="1:11" ht="15.75" thickBot="1">
      <c r="A36" s="229"/>
      <c r="B36" s="230"/>
      <c r="C36" s="230"/>
      <c r="D36" s="230"/>
      <c r="E36" s="230"/>
      <c r="F36" s="230"/>
      <c r="G36" s="230"/>
      <c r="H36" s="230"/>
      <c r="I36" s="230"/>
      <c r="J36" s="231"/>
      <c r="K36" s="6"/>
    </row>
    <row r="37" spans="1:11">
      <c r="A37" s="238"/>
      <c r="B37" s="239"/>
      <c r="C37" s="239"/>
      <c r="D37" s="239"/>
      <c r="E37" s="239"/>
      <c r="F37" s="239"/>
      <c r="G37" s="239"/>
      <c r="H37" s="239"/>
      <c r="I37" s="239"/>
      <c r="J37" s="240"/>
    </row>
    <row r="38" spans="1:11" ht="16.5" thickBot="1">
      <c r="A38" s="235" t="s">
        <v>54</v>
      </c>
      <c r="B38" s="236"/>
      <c r="C38" s="236"/>
      <c r="D38" s="236"/>
      <c r="E38" s="236"/>
      <c r="F38" s="236"/>
      <c r="G38" s="236"/>
      <c r="H38" s="236"/>
      <c r="I38" s="236"/>
      <c r="J38" s="237"/>
    </row>
    <row r="39" spans="1:11" ht="15.75" customHeight="1">
      <c r="A39" s="223" t="s">
        <v>55</v>
      </c>
      <c r="B39" s="224"/>
      <c r="C39" s="224"/>
      <c r="D39" s="224"/>
      <c r="E39" s="224"/>
      <c r="F39" s="224"/>
      <c r="G39" s="224"/>
      <c r="H39" s="224"/>
      <c r="I39" s="224"/>
      <c r="J39" s="225"/>
      <c r="K39" s="6"/>
    </row>
    <row r="40" spans="1:11">
      <c r="A40" s="226"/>
      <c r="B40" s="227"/>
      <c r="C40" s="227"/>
      <c r="D40" s="227"/>
      <c r="E40" s="227"/>
      <c r="F40" s="227"/>
      <c r="G40" s="227"/>
      <c r="H40" s="227"/>
      <c r="I40" s="227"/>
      <c r="J40" s="228"/>
      <c r="K40" s="6"/>
    </row>
    <row r="41" spans="1:11">
      <c r="A41" s="226"/>
      <c r="B41" s="227"/>
      <c r="C41" s="227"/>
      <c r="D41" s="227"/>
      <c r="E41" s="227"/>
      <c r="F41" s="227"/>
      <c r="G41" s="227"/>
      <c r="H41" s="227"/>
      <c r="I41" s="227"/>
      <c r="J41" s="228"/>
      <c r="K41" s="6"/>
    </row>
    <row r="42" spans="1:11">
      <c r="A42" s="226"/>
      <c r="B42" s="227"/>
      <c r="C42" s="227"/>
      <c r="D42" s="227"/>
      <c r="E42" s="227"/>
      <c r="F42" s="227"/>
      <c r="G42" s="227"/>
      <c r="H42" s="227"/>
      <c r="I42" s="227"/>
      <c r="J42" s="228"/>
      <c r="K42" s="6"/>
    </row>
    <row r="43" spans="1:11">
      <c r="A43" s="226"/>
      <c r="B43" s="227"/>
      <c r="C43" s="227"/>
      <c r="D43" s="227"/>
      <c r="E43" s="227"/>
      <c r="F43" s="227"/>
      <c r="G43" s="227"/>
      <c r="H43" s="227"/>
      <c r="I43" s="227"/>
      <c r="J43" s="228"/>
      <c r="K43" s="6"/>
    </row>
    <row r="44" spans="1:11" ht="15.75" thickBot="1">
      <c r="A44" s="229"/>
      <c r="B44" s="230"/>
      <c r="C44" s="230"/>
      <c r="D44" s="230"/>
      <c r="E44" s="230"/>
      <c r="F44" s="230"/>
      <c r="G44" s="230"/>
      <c r="H44" s="230"/>
      <c r="I44" s="230"/>
      <c r="J44" s="231"/>
      <c r="K44" s="6"/>
    </row>
    <row r="45" spans="1:11">
      <c r="A45" s="238"/>
      <c r="B45" s="239"/>
      <c r="C45" s="239"/>
      <c r="D45" s="239"/>
      <c r="E45" s="239"/>
      <c r="F45" s="239"/>
      <c r="G45" s="239"/>
      <c r="H45" s="239"/>
      <c r="I45" s="239"/>
      <c r="J45" s="240"/>
    </row>
    <row r="46" spans="1:11" ht="16.5" customHeight="1">
      <c r="A46" s="207" t="s">
        <v>56</v>
      </c>
      <c r="B46" s="208"/>
      <c r="C46" s="208"/>
      <c r="D46" s="208"/>
      <c r="E46" s="208"/>
      <c r="F46" s="208"/>
      <c r="G46" s="208"/>
      <c r="H46" s="208"/>
      <c r="I46" s="208"/>
      <c r="J46" s="209"/>
    </row>
    <row r="47" spans="1:11" ht="15" customHeight="1" thickBot="1">
      <c r="A47" s="210"/>
      <c r="B47" s="211"/>
      <c r="C47" s="211"/>
      <c r="D47" s="211"/>
      <c r="E47" s="211"/>
      <c r="F47" s="211"/>
      <c r="G47" s="211"/>
      <c r="H47" s="211"/>
      <c r="I47" s="211"/>
      <c r="J47" s="212"/>
      <c r="K47" s="6"/>
    </row>
    <row r="48" spans="1:11" ht="15" customHeight="1">
      <c r="A48" s="213" t="s">
        <v>57</v>
      </c>
      <c r="B48" s="214"/>
      <c r="C48" s="214"/>
      <c r="D48" s="214"/>
      <c r="E48" s="214"/>
      <c r="F48" s="214"/>
      <c r="G48" s="214"/>
      <c r="H48" s="214"/>
      <c r="I48" s="214"/>
      <c r="J48" s="215"/>
      <c r="K48" s="6"/>
    </row>
    <row r="49" spans="1:11" ht="15" customHeight="1">
      <c r="A49" s="216"/>
      <c r="B49" s="217"/>
      <c r="C49" s="217"/>
      <c r="D49" s="217"/>
      <c r="E49" s="217"/>
      <c r="F49" s="217"/>
      <c r="G49" s="217"/>
      <c r="H49" s="217"/>
      <c r="I49" s="217"/>
      <c r="J49" s="218"/>
      <c r="K49" s="6"/>
    </row>
    <row r="50" spans="1:11" ht="15" customHeight="1">
      <c r="A50" s="216"/>
      <c r="B50" s="217"/>
      <c r="C50" s="217"/>
      <c r="D50" s="217"/>
      <c r="E50" s="217"/>
      <c r="F50" s="217"/>
      <c r="G50" s="217"/>
      <c r="H50" s="217"/>
      <c r="I50" s="217"/>
      <c r="J50" s="218"/>
      <c r="K50" s="6"/>
    </row>
    <row r="51" spans="1:11" ht="15" customHeight="1">
      <c r="A51" s="216"/>
      <c r="B51" s="217"/>
      <c r="C51" s="217"/>
      <c r="D51" s="217"/>
      <c r="E51" s="217"/>
      <c r="F51" s="217"/>
      <c r="G51" s="217"/>
      <c r="H51" s="217"/>
      <c r="I51" s="217"/>
      <c r="J51" s="218"/>
      <c r="K51" s="6"/>
    </row>
    <row r="52" spans="1:11" ht="15" customHeight="1">
      <c r="A52" s="216"/>
      <c r="B52" s="217"/>
      <c r="C52" s="217"/>
      <c r="D52" s="217"/>
      <c r="E52" s="217"/>
      <c r="F52" s="217"/>
      <c r="G52" s="217"/>
      <c r="H52" s="217"/>
      <c r="I52" s="217"/>
      <c r="J52" s="218"/>
      <c r="K52" s="6"/>
    </row>
    <row r="53" spans="1:11" ht="15.75" customHeight="1" thickBot="1">
      <c r="A53" s="219"/>
      <c r="B53" s="220"/>
      <c r="C53" s="220"/>
      <c r="D53" s="220"/>
      <c r="E53" s="220"/>
      <c r="F53" s="220"/>
      <c r="G53" s="220"/>
      <c r="H53" s="220"/>
      <c r="I53" s="220"/>
      <c r="J53" s="221"/>
      <c r="K53" s="6"/>
    </row>
    <row r="54" spans="1:11">
      <c r="A54" s="222"/>
      <c r="B54" s="222"/>
      <c r="C54" s="222"/>
      <c r="D54" s="222"/>
      <c r="E54" s="222"/>
      <c r="F54" s="222"/>
      <c r="G54" s="222"/>
      <c r="H54" s="222"/>
      <c r="I54" s="222"/>
      <c r="J54" s="222"/>
    </row>
    <row r="55" spans="1:11" ht="18.75">
      <c r="A55" s="246" t="s">
        <v>58</v>
      </c>
      <c r="B55" s="246"/>
      <c r="C55" s="246"/>
      <c r="D55" s="246"/>
      <c r="E55" s="246"/>
      <c r="F55" s="246"/>
      <c r="G55" s="246"/>
      <c r="H55" s="246"/>
      <c r="I55" s="246"/>
      <c r="J55" s="246"/>
    </row>
    <row r="56" spans="1:11" ht="15.75" thickBot="1">
      <c r="A56" s="247"/>
      <c r="B56" s="248"/>
      <c r="C56" s="248"/>
      <c r="D56" s="248"/>
      <c r="E56" s="248"/>
      <c r="F56" s="248"/>
      <c r="G56" s="248"/>
      <c r="H56" s="248"/>
      <c r="I56" s="248"/>
      <c r="J56" s="249"/>
    </row>
    <row r="57" spans="1:11" ht="16.5" thickBot="1">
      <c r="A57" s="250" t="s">
        <v>45</v>
      </c>
      <c r="B57" s="251"/>
      <c r="C57" s="252" t="s">
        <v>59</v>
      </c>
      <c r="D57" s="253"/>
      <c r="E57" s="253"/>
      <c r="F57" s="253"/>
      <c r="G57" s="253"/>
      <c r="H57" s="253"/>
      <c r="I57" s="253"/>
      <c r="J57" s="254"/>
      <c r="K57" s="6"/>
    </row>
    <row r="58" spans="1:11" ht="15.75" thickBot="1">
      <c r="A58" s="255"/>
      <c r="B58" s="256"/>
      <c r="C58" s="256"/>
      <c r="D58" s="256"/>
      <c r="E58" s="256"/>
      <c r="F58" s="256"/>
      <c r="G58" s="256"/>
      <c r="H58" s="256"/>
      <c r="I58" s="256"/>
      <c r="J58" s="257"/>
    </row>
    <row r="59" spans="1:11" ht="15.75" thickBot="1">
      <c r="A59" s="241" t="s">
        <v>47</v>
      </c>
      <c r="B59" s="242"/>
      <c r="C59" s="243"/>
      <c r="D59" s="2" t="s">
        <v>60</v>
      </c>
      <c r="E59" s="17"/>
      <c r="F59" s="244" t="s">
        <v>49</v>
      </c>
      <c r="G59" s="244"/>
      <c r="H59" s="245"/>
      <c r="I59" s="2" t="s">
        <v>61</v>
      </c>
      <c r="J59" s="18"/>
    </row>
    <row r="60" spans="1:11">
      <c r="A60" s="238"/>
      <c r="B60" s="239"/>
      <c r="C60" s="239"/>
      <c r="D60" s="239"/>
      <c r="E60" s="239"/>
      <c r="F60" s="239"/>
      <c r="G60" s="239"/>
      <c r="H60" s="239"/>
      <c r="I60" s="239"/>
      <c r="J60" s="240"/>
    </row>
    <row r="61" spans="1:11" ht="16.5" thickBot="1">
      <c r="A61" s="235" t="s">
        <v>50</v>
      </c>
      <c r="B61" s="236"/>
      <c r="C61" s="236"/>
      <c r="D61" s="236"/>
      <c r="E61" s="236"/>
      <c r="F61" s="236"/>
      <c r="G61" s="236"/>
      <c r="H61" s="236"/>
      <c r="I61" s="236"/>
      <c r="J61" s="237"/>
    </row>
    <row r="62" spans="1:11">
      <c r="A62" s="223" t="s">
        <v>62</v>
      </c>
      <c r="B62" s="224"/>
      <c r="C62" s="224"/>
      <c r="D62" s="224"/>
      <c r="E62" s="224"/>
      <c r="F62" s="224"/>
      <c r="G62" s="224"/>
      <c r="H62" s="224"/>
      <c r="I62" s="224"/>
      <c r="J62" s="225"/>
      <c r="K62" s="6"/>
    </row>
    <row r="63" spans="1:11">
      <c r="A63" s="232"/>
      <c r="B63" s="233"/>
      <c r="C63" s="233"/>
      <c r="D63" s="233"/>
      <c r="E63" s="233"/>
      <c r="F63" s="233"/>
      <c r="G63" s="233"/>
      <c r="H63" s="233"/>
      <c r="I63" s="233"/>
      <c r="J63" s="234"/>
      <c r="K63" s="6"/>
    </row>
    <row r="64" spans="1:11">
      <c r="A64" s="232"/>
      <c r="B64" s="233"/>
      <c r="C64" s="233"/>
      <c r="D64" s="233"/>
      <c r="E64" s="233"/>
      <c r="F64" s="233"/>
      <c r="G64" s="233"/>
      <c r="H64" s="233"/>
      <c r="I64" s="233"/>
      <c r="J64" s="234"/>
      <c r="K64" s="6"/>
    </row>
    <row r="65" spans="1:11">
      <c r="A65" s="232"/>
      <c r="B65" s="233"/>
      <c r="C65" s="233"/>
      <c r="D65" s="233"/>
      <c r="E65" s="233"/>
      <c r="F65" s="233"/>
      <c r="G65" s="233"/>
      <c r="H65" s="233"/>
      <c r="I65" s="233"/>
      <c r="J65" s="234"/>
      <c r="K65" s="6"/>
    </row>
    <row r="66" spans="1:11">
      <c r="A66" s="232"/>
      <c r="B66" s="233"/>
      <c r="C66" s="233"/>
      <c r="D66" s="233"/>
      <c r="E66" s="233"/>
      <c r="F66" s="233"/>
      <c r="G66" s="233"/>
      <c r="H66" s="233"/>
      <c r="I66" s="233"/>
      <c r="J66" s="234"/>
      <c r="K66" s="6"/>
    </row>
    <row r="67" spans="1:11">
      <c r="A67" s="232"/>
      <c r="B67" s="233"/>
      <c r="C67" s="233"/>
      <c r="D67" s="233"/>
      <c r="E67" s="233"/>
      <c r="F67" s="233"/>
      <c r="G67" s="233"/>
      <c r="H67" s="233"/>
      <c r="I67" s="233"/>
      <c r="J67" s="234"/>
      <c r="K67" s="6"/>
    </row>
    <row r="68" spans="1:11">
      <c r="A68" s="232"/>
      <c r="B68" s="233"/>
      <c r="C68" s="233"/>
      <c r="D68" s="233"/>
      <c r="E68" s="233"/>
      <c r="F68" s="233"/>
      <c r="G68" s="233"/>
      <c r="H68" s="233"/>
      <c r="I68" s="233"/>
      <c r="J68" s="234"/>
      <c r="K68" s="6"/>
    </row>
    <row r="69" spans="1:11">
      <c r="A69" s="232"/>
      <c r="B69" s="233"/>
      <c r="C69" s="233"/>
      <c r="D69" s="233"/>
      <c r="E69" s="233"/>
      <c r="F69" s="233"/>
      <c r="G69" s="233"/>
      <c r="H69" s="233"/>
      <c r="I69" s="233"/>
      <c r="J69" s="234"/>
      <c r="K69" s="6"/>
    </row>
    <row r="70" spans="1:11">
      <c r="A70" s="232"/>
      <c r="B70" s="233"/>
      <c r="C70" s="233"/>
      <c r="D70" s="233"/>
      <c r="E70" s="233"/>
      <c r="F70" s="233"/>
      <c r="G70" s="233"/>
      <c r="H70" s="233"/>
      <c r="I70" s="233"/>
      <c r="J70" s="234"/>
      <c r="K70" s="6"/>
    </row>
    <row r="71" spans="1:11">
      <c r="A71" s="232"/>
      <c r="B71" s="233"/>
      <c r="C71" s="233"/>
      <c r="D71" s="233"/>
      <c r="E71" s="233"/>
      <c r="F71" s="233"/>
      <c r="G71" s="233"/>
      <c r="H71" s="233"/>
      <c r="I71" s="233"/>
      <c r="J71" s="234"/>
      <c r="K71" s="6"/>
    </row>
    <row r="72" spans="1:11" hidden="1">
      <c r="A72" s="232"/>
      <c r="B72" s="233"/>
      <c r="C72" s="233"/>
      <c r="D72" s="233"/>
      <c r="E72" s="233"/>
      <c r="F72" s="233"/>
      <c r="G72" s="233"/>
      <c r="H72" s="233"/>
      <c r="I72" s="233"/>
      <c r="J72" s="234"/>
      <c r="K72" s="6"/>
    </row>
    <row r="73" spans="1:11" hidden="1">
      <c r="A73" s="232"/>
      <c r="B73" s="233"/>
      <c r="C73" s="233"/>
      <c r="D73" s="233"/>
      <c r="E73" s="233"/>
      <c r="F73" s="233"/>
      <c r="G73" s="233"/>
      <c r="H73" s="233"/>
      <c r="I73" s="233"/>
      <c r="J73" s="234"/>
      <c r="K73" s="6"/>
    </row>
    <row r="74" spans="1:11" hidden="1">
      <c r="A74" s="232"/>
      <c r="B74" s="233"/>
      <c r="C74" s="233"/>
      <c r="D74" s="233"/>
      <c r="E74" s="233"/>
      <c r="F74" s="233"/>
      <c r="G74" s="233"/>
      <c r="H74" s="233"/>
      <c r="I74" s="233"/>
      <c r="J74" s="234"/>
      <c r="K74" s="6"/>
    </row>
    <row r="75" spans="1:11" hidden="1">
      <c r="A75" s="232"/>
      <c r="B75" s="233"/>
      <c r="C75" s="233"/>
      <c r="D75" s="233"/>
      <c r="E75" s="233"/>
      <c r="F75" s="233"/>
      <c r="G75" s="233"/>
      <c r="H75" s="233"/>
      <c r="I75" s="233"/>
      <c r="J75" s="234"/>
      <c r="K75" s="6"/>
    </row>
    <row r="76" spans="1:11" hidden="1">
      <c r="A76" s="232"/>
      <c r="B76" s="233"/>
      <c r="C76" s="233"/>
      <c r="D76" s="233"/>
      <c r="E76" s="233"/>
      <c r="F76" s="233"/>
      <c r="G76" s="233"/>
      <c r="H76" s="233"/>
      <c r="I76" s="233"/>
      <c r="J76" s="234"/>
      <c r="K76" s="6"/>
    </row>
    <row r="77" spans="1:11" hidden="1">
      <c r="A77" s="232"/>
      <c r="B77" s="233"/>
      <c r="C77" s="233"/>
      <c r="D77" s="233"/>
      <c r="E77" s="233"/>
      <c r="F77" s="233"/>
      <c r="G77" s="233"/>
      <c r="H77" s="233"/>
      <c r="I77" s="233"/>
      <c r="J77" s="234"/>
      <c r="K77" s="6"/>
    </row>
    <row r="78" spans="1:11" hidden="1">
      <c r="A78" s="232"/>
      <c r="B78" s="233"/>
      <c r="C78" s="233"/>
      <c r="D78" s="233"/>
      <c r="E78" s="233"/>
      <c r="F78" s="233"/>
      <c r="G78" s="233"/>
      <c r="H78" s="233"/>
      <c r="I78" s="233"/>
      <c r="J78" s="234"/>
      <c r="K78" s="6"/>
    </row>
    <row r="79" spans="1:11" hidden="1">
      <c r="A79" s="232"/>
      <c r="B79" s="233"/>
      <c r="C79" s="233"/>
      <c r="D79" s="233"/>
      <c r="E79" s="233"/>
      <c r="F79" s="233"/>
      <c r="G79" s="233"/>
      <c r="H79" s="233"/>
      <c r="I79" s="233"/>
      <c r="J79" s="234"/>
      <c r="K79" s="6"/>
    </row>
    <row r="80" spans="1:11" hidden="1">
      <c r="A80" s="232"/>
      <c r="B80" s="233"/>
      <c r="C80" s="233"/>
      <c r="D80" s="233"/>
      <c r="E80" s="233"/>
      <c r="F80" s="233"/>
      <c r="G80" s="233"/>
      <c r="H80" s="233"/>
      <c r="I80" s="233"/>
      <c r="J80" s="234"/>
      <c r="K80" s="6"/>
    </row>
    <row r="81" spans="1:11">
      <c r="A81" s="232"/>
      <c r="B81" s="233"/>
      <c r="C81" s="233"/>
      <c r="D81" s="233"/>
      <c r="E81" s="233"/>
      <c r="F81" s="233"/>
      <c r="G81" s="233"/>
      <c r="H81" s="233"/>
      <c r="I81" s="233"/>
      <c r="J81" s="234"/>
      <c r="K81" s="6"/>
    </row>
    <row r="82" spans="1:11">
      <c r="A82" s="226"/>
      <c r="B82" s="227"/>
      <c r="C82" s="227"/>
      <c r="D82" s="227"/>
      <c r="E82" s="227"/>
      <c r="F82" s="227"/>
      <c r="G82" s="227"/>
      <c r="H82" s="227"/>
      <c r="I82" s="227"/>
      <c r="J82" s="228"/>
      <c r="K82" s="6"/>
    </row>
    <row r="83" spans="1:11">
      <c r="A83" s="226"/>
      <c r="B83" s="227"/>
      <c r="C83" s="227"/>
      <c r="D83" s="227"/>
      <c r="E83" s="227"/>
      <c r="F83" s="227"/>
      <c r="G83" s="227"/>
      <c r="H83" s="227"/>
      <c r="I83" s="227"/>
      <c r="J83" s="228"/>
      <c r="K83" s="6"/>
    </row>
    <row r="84" spans="1:11">
      <c r="A84" s="226"/>
      <c r="B84" s="227"/>
      <c r="C84" s="227"/>
      <c r="D84" s="227"/>
      <c r="E84" s="227"/>
      <c r="F84" s="227"/>
      <c r="G84" s="227"/>
      <c r="H84" s="227"/>
      <c r="I84" s="227"/>
      <c r="J84" s="228"/>
      <c r="K84" s="6"/>
    </row>
    <row r="85" spans="1:11">
      <c r="A85" s="226"/>
      <c r="B85" s="227"/>
      <c r="C85" s="227"/>
      <c r="D85" s="227"/>
      <c r="E85" s="227"/>
      <c r="F85" s="227"/>
      <c r="G85" s="227"/>
      <c r="H85" s="227"/>
      <c r="I85" s="227"/>
      <c r="J85" s="228"/>
      <c r="K85" s="6"/>
    </row>
    <row r="86" spans="1:11">
      <c r="A86" s="226"/>
      <c r="B86" s="227"/>
      <c r="C86" s="227"/>
      <c r="D86" s="227"/>
      <c r="E86" s="227"/>
      <c r="F86" s="227"/>
      <c r="G86" s="227"/>
      <c r="H86" s="227"/>
      <c r="I86" s="227"/>
      <c r="J86" s="228"/>
      <c r="K86" s="6"/>
    </row>
    <row r="87" spans="1:11">
      <c r="A87" s="226"/>
      <c r="B87" s="227"/>
      <c r="C87" s="227"/>
      <c r="D87" s="227"/>
      <c r="E87" s="227"/>
      <c r="F87" s="227"/>
      <c r="G87" s="227"/>
      <c r="H87" s="227"/>
      <c r="I87" s="227"/>
      <c r="J87" s="228"/>
      <c r="K87" s="6"/>
    </row>
    <row r="88" spans="1:11">
      <c r="A88" s="226"/>
      <c r="B88" s="227"/>
      <c r="C88" s="227"/>
      <c r="D88" s="227"/>
      <c r="E88" s="227"/>
      <c r="F88" s="227"/>
      <c r="G88" s="227"/>
      <c r="H88" s="227"/>
      <c r="I88" s="227"/>
      <c r="J88" s="228"/>
      <c r="K88" s="6"/>
    </row>
    <row r="89" spans="1:11">
      <c r="A89" s="226"/>
      <c r="B89" s="227"/>
      <c r="C89" s="227"/>
      <c r="D89" s="227"/>
      <c r="E89" s="227"/>
      <c r="F89" s="227"/>
      <c r="G89" s="227"/>
      <c r="H89" s="227"/>
      <c r="I89" s="227"/>
      <c r="J89" s="228"/>
      <c r="K89" s="6"/>
    </row>
    <row r="90" spans="1:11">
      <c r="A90" s="229"/>
      <c r="B90" s="230"/>
      <c r="C90" s="230"/>
      <c r="D90" s="230"/>
      <c r="E90" s="230"/>
      <c r="F90" s="230"/>
      <c r="G90" s="230"/>
      <c r="H90" s="230"/>
      <c r="I90" s="230"/>
      <c r="J90" s="231"/>
      <c r="K90" s="6"/>
    </row>
    <row r="91" spans="1:11">
      <c r="A91" s="238"/>
      <c r="B91" s="239"/>
      <c r="C91" s="239"/>
      <c r="D91" s="239"/>
      <c r="E91" s="239"/>
      <c r="F91" s="239"/>
      <c r="G91" s="239"/>
      <c r="H91" s="239"/>
      <c r="I91" s="239"/>
      <c r="J91" s="240"/>
    </row>
    <row r="92" spans="1:11" ht="16.5" thickBot="1">
      <c r="A92" s="235" t="s">
        <v>52</v>
      </c>
      <c r="B92" s="236"/>
      <c r="C92" s="236"/>
      <c r="D92" s="236"/>
      <c r="E92" s="236"/>
      <c r="F92" s="236"/>
      <c r="G92" s="236"/>
      <c r="H92" s="236"/>
      <c r="I92" s="236"/>
      <c r="J92" s="237"/>
    </row>
    <row r="93" spans="1:11">
      <c r="A93" s="223" t="s">
        <v>63</v>
      </c>
      <c r="B93" s="224"/>
      <c r="C93" s="224"/>
      <c r="D93" s="224"/>
      <c r="E93" s="224"/>
      <c r="F93" s="224"/>
      <c r="G93" s="224"/>
      <c r="H93" s="224"/>
      <c r="I93" s="224"/>
      <c r="J93" s="225"/>
      <c r="K93" s="6"/>
    </row>
    <row r="94" spans="1:11">
      <c r="A94" s="226"/>
      <c r="B94" s="227"/>
      <c r="C94" s="227"/>
      <c r="D94" s="227"/>
      <c r="E94" s="227"/>
      <c r="F94" s="227"/>
      <c r="G94" s="227"/>
      <c r="H94" s="227"/>
      <c r="I94" s="227"/>
      <c r="J94" s="228"/>
      <c r="K94" s="6"/>
    </row>
    <row r="95" spans="1:11">
      <c r="A95" s="226"/>
      <c r="B95" s="227"/>
      <c r="C95" s="227"/>
      <c r="D95" s="227"/>
      <c r="E95" s="227"/>
      <c r="F95" s="227"/>
      <c r="G95" s="227"/>
      <c r="H95" s="227"/>
      <c r="I95" s="227"/>
      <c r="J95" s="228"/>
      <c r="K95" s="6"/>
    </row>
    <row r="96" spans="1:11">
      <c r="A96" s="226"/>
      <c r="B96" s="227"/>
      <c r="C96" s="227"/>
      <c r="D96" s="227"/>
      <c r="E96" s="227"/>
      <c r="F96" s="227"/>
      <c r="G96" s="227"/>
      <c r="H96" s="227"/>
      <c r="I96" s="227"/>
      <c r="J96" s="228"/>
      <c r="K96" s="6"/>
    </row>
    <row r="97" spans="1:11" ht="15.75" thickBot="1">
      <c r="A97" s="229"/>
      <c r="B97" s="230"/>
      <c r="C97" s="230"/>
      <c r="D97" s="230"/>
      <c r="E97" s="230"/>
      <c r="F97" s="230"/>
      <c r="G97" s="230"/>
      <c r="H97" s="230"/>
      <c r="I97" s="230"/>
      <c r="J97" s="231"/>
      <c r="K97" s="6"/>
    </row>
    <row r="98" spans="1:11">
      <c r="A98" s="238"/>
      <c r="B98" s="239"/>
      <c r="C98" s="239"/>
      <c r="D98" s="239"/>
      <c r="E98" s="239"/>
      <c r="F98" s="239"/>
      <c r="G98" s="239"/>
      <c r="H98" s="239"/>
      <c r="I98" s="239"/>
      <c r="J98" s="240"/>
    </row>
    <row r="99" spans="1:11" ht="16.5" thickBot="1">
      <c r="A99" s="235" t="s">
        <v>54</v>
      </c>
      <c r="B99" s="236"/>
      <c r="C99" s="236"/>
      <c r="D99" s="236"/>
      <c r="E99" s="236"/>
      <c r="F99" s="236"/>
      <c r="G99" s="236"/>
      <c r="H99" s="236"/>
      <c r="I99" s="236"/>
      <c r="J99" s="237"/>
    </row>
    <row r="100" spans="1:11" ht="15.75" customHeight="1">
      <c r="A100" s="223" t="s">
        <v>64</v>
      </c>
      <c r="B100" s="224"/>
      <c r="C100" s="224"/>
      <c r="D100" s="224"/>
      <c r="E100" s="224"/>
      <c r="F100" s="224"/>
      <c r="G100" s="224"/>
      <c r="H100" s="224"/>
      <c r="I100" s="224"/>
      <c r="J100" s="225"/>
      <c r="K100" s="6"/>
    </row>
    <row r="101" spans="1:11">
      <c r="A101" s="226"/>
      <c r="B101" s="227"/>
      <c r="C101" s="227"/>
      <c r="D101" s="227"/>
      <c r="E101" s="227"/>
      <c r="F101" s="227"/>
      <c r="G101" s="227"/>
      <c r="H101" s="227"/>
      <c r="I101" s="227"/>
      <c r="J101" s="228"/>
      <c r="K101" s="6"/>
    </row>
    <row r="102" spans="1:11">
      <c r="A102" s="226"/>
      <c r="B102" s="227"/>
      <c r="C102" s="227"/>
      <c r="D102" s="227"/>
      <c r="E102" s="227"/>
      <c r="F102" s="227"/>
      <c r="G102" s="227"/>
      <c r="H102" s="227"/>
      <c r="I102" s="227"/>
      <c r="J102" s="228"/>
      <c r="K102" s="6"/>
    </row>
    <row r="103" spans="1:11">
      <c r="A103" s="226"/>
      <c r="B103" s="227"/>
      <c r="C103" s="227"/>
      <c r="D103" s="227"/>
      <c r="E103" s="227"/>
      <c r="F103" s="227"/>
      <c r="G103" s="227"/>
      <c r="H103" s="227"/>
      <c r="I103" s="227"/>
      <c r="J103" s="228"/>
      <c r="K103" s="6"/>
    </row>
    <row r="104" spans="1:11">
      <c r="A104" s="226"/>
      <c r="B104" s="227"/>
      <c r="C104" s="227"/>
      <c r="D104" s="227"/>
      <c r="E104" s="227"/>
      <c r="F104" s="227"/>
      <c r="G104" s="227"/>
      <c r="H104" s="227"/>
      <c r="I104" s="227"/>
      <c r="J104" s="228"/>
      <c r="K104" s="6"/>
    </row>
    <row r="105" spans="1:11" ht="15.75" thickBot="1">
      <c r="A105" s="229"/>
      <c r="B105" s="230"/>
      <c r="C105" s="230"/>
      <c r="D105" s="230"/>
      <c r="E105" s="230"/>
      <c r="F105" s="230"/>
      <c r="G105" s="230"/>
      <c r="H105" s="230"/>
      <c r="I105" s="230"/>
      <c r="J105" s="231"/>
      <c r="K105" s="6"/>
    </row>
    <row r="106" spans="1:11">
      <c r="A106" s="238"/>
      <c r="B106" s="239"/>
      <c r="C106" s="239"/>
      <c r="D106" s="239"/>
      <c r="E106" s="239"/>
      <c r="F106" s="239"/>
      <c r="G106" s="239"/>
      <c r="H106" s="239"/>
      <c r="I106" s="239"/>
      <c r="J106" s="240"/>
    </row>
    <row r="107" spans="1:11" ht="16.5" customHeight="1">
      <c r="A107" s="207" t="s">
        <v>56</v>
      </c>
      <c r="B107" s="208"/>
      <c r="C107" s="208"/>
      <c r="D107" s="208"/>
      <c r="E107" s="208"/>
      <c r="F107" s="208"/>
      <c r="G107" s="208"/>
      <c r="H107" s="208"/>
      <c r="I107" s="208"/>
      <c r="J107" s="209"/>
    </row>
    <row r="108" spans="1:11" ht="15" customHeight="1" thickBot="1">
      <c r="A108" s="210"/>
      <c r="B108" s="211"/>
      <c r="C108" s="211"/>
      <c r="D108" s="211"/>
      <c r="E108" s="211"/>
      <c r="F108" s="211"/>
      <c r="G108" s="211"/>
      <c r="H108" s="211"/>
      <c r="I108" s="211"/>
      <c r="J108" s="212"/>
      <c r="K108" s="6"/>
    </row>
    <row r="109" spans="1:11" ht="15" customHeight="1">
      <c r="A109" s="213" t="s">
        <v>65</v>
      </c>
      <c r="B109" s="214"/>
      <c r="C109" s="214"/>
      <c r="D109" s="214"/>
      <c r="E109" s="214"/>
      <c r="F109" s="214"/>
      <c r="G109" s="214"/>
      <c r="H109" s="214"/>
      <c r="I109" s="214"/>
      <c r="J109" s="215"/>
      <c r="K109" s="6"/>
    </row>
    <row r="110" spans="1:11" ht="15" customHeight="1">
      <c r="A110" s="216"/>
      <c r="B110" s="217"/>
      <c r="C110" s="217"/>
      <c r="D110" s="217"/>
      <c r="E110" s="217"/>
      <c r="F110" s="217"/>
      <c r="G110" s="217"/>
      <c r="H110" s="217"/>
      <c r="I110" s="217"/>
      <c r="J110" s="218"/>
      <c r="K110" s="6"/>
    </row>
    <row r="111" spans="1:11" ht="15" customHeight="1">
      <c r="A111" s="216"/>
      <c r="B111" s="217"/>
      <c r="C111" s="217"/>
      <c r="D111" s="217"/>
      <c r="E111" s="217"/>
      <c r="F111" s="217"/>
      <c r="G111" s="217"/>
      <c r="H111" s="217"/>
      <c r="I111" s="217"/>
      <c r="J111" s="218"/>
      <c r="K111" s="6"/>
    </row>
    <row r="112" spans="1:11" ht="15" customHeight="1">
      <c r="A112" s="216"/>
      <c r="B112" s="217"/>
      <c r="C112" s="217"/>
      <c r="D112" s="217"/>
      <c r="E112" s="217"/>
      <c r="F112" s="217"/>
      <c r="G112" s="217"/>
      <c r="H112" s="217"/>
      <c r="I112" s="217"/>
      <c r="J112" s="218"/>
      <c r="K112" s="6"/>
    </row>
    <row r="113" spans="1:11" ht="15" customHeight="1">
      <c r="A113" s="216"/>
      <c r="B113" s="217"/>
      <c r="C113" s="217"/>
      <c r="D113" s="217"/>
      <c r="E113" s="217"/>
      <c r="F113" s="217"/>
      <c r="G113" s="217"/>
      <c r="H113" s="217"/>
      <c r="I113" s="217"/>
      <c r="J113" s="218"/>
      <c r="K113" s="6"/>
    </row>
    <row r="114" spans="1:11" ht="15.75" customHeight="1" thickBot="1">
      <c r="A114" s="219"/>
      <c r="B114" s="220"/>
      <c r="C114" s="220"/>
      <c r="D114" s="220"/>
      <c r="E114" s="220"/>
      <c r="F114" s="220"/>
      <c r="G114" s="220"/>
      <c r="H114" s="220"/>
      <c r="I114" s="220"/>
      <c r="J114" s="221"/>
      <c r="K114" s="6"/>
    </row>
    <row r="115" spans="1:11">
      <c r="A115" s="222"/>
      <c r="B115" s="222"/>
      <c r="C115" s="222"/>
      <c r="D115" s="222"/>
      <c r="E115" s="222"/>
      <c r="F115" s="222"/>
      <c r="G115" s="222"/>
      <c r="H115" s="222"/>
      <c r="I115" s="222"/>
      <c r="J115" s="222"/>
    </row>
    <row r="116" spans="1:11" ht="18.75">
      <c r="A116" s="246" t="s">
        <v>66</v>
      </c>
      <c r="B116" s="246"/>
      <c r="C116" s="246"/>
      <c r="D116" s="246"/>
      <c r="E116" s="246"/>
      <c r="F116" s="246"/>
      <c r="G116" s="246"/>
      <c r="H116" s="246"/>
      <c r="I116" s="246"/>
      <c r="J116" s="246"/>
    </row>
    <row r="117" spans="1:11" ht="15.75" thickBot="1">
      <c r="A117" s="247"/>
      <c r="B117" s="248"/>
      <c r="C117" s="248"/>
      <c r="D117" s="248"/>
      <c r="E117" s="248"/>
      <c r="F117" s="248"/>
      <c r="G117" s="248"/>
      <c r="H117" s="248"/>
      <c r="I117" s="248"/>
      <c r="J117" s="249"/>
    </row>
    <row r="118" spans="1:11" ht="16.5" thickBot="1">
      <c r="A118" s="250" t="s">
        <v>45</v>
      </c>
      <c r="B118" s="251"/>
      <c r="C118" s="252" t="s">
        <v>67</v>
      </c>
      <c r="D118" s="253"/>
      <c r="E118" s="253"/>
      <c r="F118" s="253"/>
      <c r="G118" s="253"/>
      <c r="H118" s="253"/>
      <c r="I118" s="253"/>
      <c r="J118" s="254"/>
      <c r="K118" s="6"/>
    </row>
    <row r="119" spans="1:11" ht="15.75" thickBot="1">
      <c r="A119" s="255"/>
      <c r="B119" s="256"/>
      <c r="C119" s="256"/>
      <c r="D119" s="256"/>
      <c r="E119" s="256"/>
      <c r="F119" s="256"/>
      <c r="G119" s="256"/>
      <c r="H119" s="256"/>
      <c r="I119" s="256"/>
      <c r="J119" s="257"/>
    </row>
    <row r="120" spans="1:11" ht="15.75" thickBot="1">
      <c r="A120" s="241" t="s">
        <v>47</v>
      </c>
      <c r="B120" s="242"/>
      <c r="C120" s="243"/>
      <c r="D120" s="2" t="s">
        <v>48</v>
      </c>
      <c r="E120" s="17"/>
      <c r="F120" s="244" t="s">
        <v>49</v>
      </c>
      <c r="G120" s="244"/>
      <c r="H120" s="245"/>
      <c r="I120" s="2" t="s">
        <v>48</v>
      </c>
      <c r="J120" s="18"/>
    </row>
    <row r="121" spans="1:11">
      <c r="A121" s="238"/>
      <c r="B121" s="239"/>
      <c r="C121" s="239"/>
      <c r="D121" s="239"/>
      <c r="E121" s="239"/>
      <c r="F121" s="239"/>
      <c r="G121" s="239"/>
      <c r="H121" s="239"/>
      <c r="I121" s="239"/>
      <c r="J121" s="240"/>
    </row>
    <row r="122" spans="1:11" ht="16.5" thickBot="1">
      <c r="A122" s="235" t="s">
        <v>50</v>
      </c>
      <c r="B122" s="236"/>
      <c r="C122" s="236"/>
      <c r="D122" s="236"/>
      <c r="E122" s="236"/>
      <c r="F122" s="236"/>
      <c r="G122" s="236"/>
      <c r="H122" s="236"/>
      <c r="I122" s="236"/>
      <c r="J122" s="237"/>
    </row>
    <row r="123" spans="1:11">
      <c r="A123" s="223" t="s">
        <v>68</v>
      </c>
      <c r="B123" s="224"/>
      <c r="C123" s="224"/>
      <c r="D123" s="224"/>
      <c r="E123" s="224"/>
      <c r="F123" s="224"/>
      <c r="G123" s="224"/>
      <c r="H123" s="224"/>
      <c r="I123" s="224"/>
      <c r="J123" s="225"/>
      <c r="K123" s="6"/>
    </row>
    <row r="124" spans="1:11">
      <c r="A124" s="232"/>
      <c r="B124" s="233"/>
      <c r="C124" s="233"/>
      <c r="D124" s="233"/>
      <c r="E124" s="233"/>
      <c r="F124" s="233"/>
      <c r="G124" s="233"/>
      <c r="H124" s="233"/>
      <c r="I124" s="233"/>
      <c r="J124" s="234"/>
      <c r="K124" s="6"/>
    </row>
    <row r="125" spans="1:11">
      <c r="A125" s="232"/>
      <c r="B125" s="233"/>
      <c r="C125" s="233"/>
      <c r="D125" s="233"/>
      <c r="E125" s="233"/>
      <c r="F125" s="233"/>
      <c r="G125" s="233"/>
      <c r="H125" s="233"/>
      <c r="I125" s="233"/>
      <c r="J125" s="234"/>
      <c r="K125" s="6"/>
    </row>
    <row r="126" spans="1:11">
      <c r="A126" s="232"/>
      <c r="B126" s="233"/>
      <c r="C126" s="233"/>
      <c r="D126" s="233"/>
      <c r="E126" s="233"/>
      <c r="F126" s="233"/>
      <c r="G126" s="233"/>
      <c r="H126" s="233"/>
      <c r="I126" s="233"/>
      <c r="J126" s="234"/>
      <c r="K126" s="6"/>
    </row>
    <row r="127" spans="1:11">
      <c r="A127" s="232"/>
      <c r="B127" s="233"/>
      <c r="C127" s="233"/>
      <c r="D127" s="233"/>
      <c r="E127" s="233"/>
      <c r="F127" s="233"/>
      <c r="G127" s="233"/>
      <c r="H127" s="233"/>
      <c r="I127" s="233"/>
      <c r="J127" s="234"/>
      <c r="K127" s="6"/>
    </row>
    <row r="128" spans="1:11">
      <c r="A128" s="232"/>
      <c r="B128" s="233"/>
      <c r="C128" s="233"/>
      <c r="D128" s="233"/>
      <c r="E128" s="233"/>
      <c r="F128" s="233"/>
      <c r="G128" s="233"/>
      <c r="H128" s="233"/>
      <c r="I128" s="233"/>
      <c r="J128" s="234"/>
      <c r="K128" s="6"/>
    </row>
    <row r="129" spans="1:11">
      <c r="A129" s="232"/>
      <c r="B129" s="233"/>
      <c r="C129" s="233"/>
      <c r="D129" s="233"/>
      <c r="E129" s="233"/>
      <c r="F129" s="233"/>
      <c r="G129" s="233"/>
      <c r="H129" s="233"/>
      <c r="I129" s="233"/>
      <c r="J129" s="234"/>
      <c r="K129" s="6"/>
    </row>
    <row r="130" spans="1:11">
      <c r="A130" s="226"/>
      <c r="B130" s="227"/>
      <c r="C130" s="227"/>
      <c r="D130" s="227"/>
      <c r="E130" s="227"/>
      <c r="F130" s="227"/>
      <c r="G130" s="227"/>
      <c r="H130" s="227"/>
      <c r="I130" s="227"/>
      <c r="J130" s="228"/>
      <c r="K130" s="6"/>
    </row>
    <row r="131" spans="1:11">
      <c r="A131" s="226"/>
      <c r="B131" s="227"/>
      <c r="C131" s="227"/>
      <c r="D131" s="227"/>
      <c r="E131" s="227"/>
      <c r="F131" s="227"/>
      <c r="G131" s="227"/>
      <c r="H131" s="227"/>
      <c r="I131" s="227"/>
      <c r="J131" s="228"/>
      <c r="K131" s="6"/>
    </row>
    <row r="132" spans="1:11">
      <c r="A132" s="226"/>
      <c r="B132" s="227"/>
      <c r="C132" s="227"/>
      <c r="D132" s="227"/>
      <c r="E132" s="227"/>
      <c r="F132" s="227"/>
      <c r="G132" s="227"/>
      <c r="H132" s="227"/>
      <c r="I132" s="227"/>
      <c r="J132" s="228"/>
      <c r="K132" s="6"/>
    </row>
    <row r="133" spans="1:11">
      <c r="A133" s="226"/>
      <c r="B133" s="227"/>
      <c r="C133" s="227"/>
      <c r="D133" s="227"/>
      <c r="E133" s="227"/>
      <c r="F133" s="227"/>
      <c r="G133" s="227"/>
      <c r="H133" s="227"/>
      <c r="I133" s="227"/>
      <c r="J133" s="228"/>
      <c r="K133" s="6"/>
    </row>
    <row r="134" spans="1:11">
      <c r="A134" s="226"/>
      <c r="B134" s="227"/>
      <c r="C134" s="227"/>
      <c r="D134" s="227"/>
      <c r="E134" s="227"/>
      <c r="F134" s="227"/>
      <c r="G134" s="227"/>
      <c r="H134" s="227"/>
      <c r="I134" s="227"/>
      <c r="J134" s="228"/>
      <c r="K134" s="6"/>
    </row>
    <row r="135" spans="1:11">
      <c r="A135" s="226"/>
      <c r="B135" s="227"/>
      <c r="C135" s="227"/>
      <c r="D135" s="227"/>
      <c r="E135" s="227"/>
      <c r="F135" s="227"/>
      <c r="G135" s="227"/>
      <c r="H135" s="227"/>
      <c r="I135" s="227"/>
      <c r="J135" s="228"/>
      <c r="K135" s="6"/>
    </row>
    <row r="136" spans="1:11">
      <c r="A136" s="226"/>
      <c r="B136" s="227"/>
      <c r="C136" s="227"/>
      <c r="D136" s="227"/>
      <c r="E136" s="227"/>
      <c r="F136" s="227"/>
      <c r="G136" s="227"/>
      <c r="H136" s="227"/>
      <c r="I136" s="227"/>
      <c r="J136" s="228"/>
      <c r="K136" s="6"/>
    </row>
    <row r="137" spans="1:11">
      <c r="A137" s="226"/>
      <c r="B137" s="227"/>
      <c r="C137" s="227"/>
      <c r="D137" s="227"/>
      <c r="E137" s="227"/>
      <c r="F137" s="227"/>
      <c r="G137" s="227"/>
      <c r="H137" s="227"/>
      <c r="I137" s="227"/>
      <c r="J137" s="228"/>
      <c r="K137" s="6"/>
    </row>
    <row r="138" spans="1:11" ht="15.75" thickBot="1">
      <c r="A138" s="229"/>
      <c r="B138" s="230"/>
      <c r="C138" s="230"/>
      <c r="D138" s="230"/>
      <c r="E138" s="230"/>
      <c r="F138" s="230"/>
      <c r="G138" s="230"/>
      <c r="H138" s="230"/>
      <c r="I138" s="230"/>
      <c r="J138" s="231"/>
      <c r="K138" s="6"/>
    </row>
    <row r="139" spans="1:11">
      <c r="A139" s="238"/>
      <c r="B139" s="239"/>
      <c r="C139" s="239"/>
      <c r="D139" s="239"/>
      <c r="E139" s="239"/>
      <c r="F139" s="239"/>
      <c r="G139" s="239"/>
      <c r="H139" s="239"/>
      <c r="I139" s="239"/>
      <c r="J139" s="240"/>
    </row>
    <row r="140" spans="1:11" ht="16.5" thickBot="1">
      <c r="A140" s="235" t="s">
        <v>52</v>
      </c>
      <c r="B140" s="236"/>
      <c r="C140" s="236"/>
      <c r="D140" s="236"/>
      <c r="E140" s="236"/>
      <c r="F140" s="236"/>
      <c r="G140" s="236"/>
      <c r="H140" s="236"/>
      <c r="I140" s="236"/>
      <c r="J140" s="237"/>
    </row>
    <row r="141" spans="1:11">
      <c r="A141" s="223" t="s">
        <v>69</v>
      </c>
      <c r="B141" s="224"/>
      <c r="C141" s="224"/>
      <c r="D141" s="224"/>
      <c r="E141" s="224"/>
      <c r="F141" s="224"/>
      <c r="G141" s="224"/>
      <c r="H141" s="224"/>
      <c r="I141" s="224"/>
      <c r="J141" s="225"/>
      <c r="K141" s="6"/>
    </row>
    <row r="142" spans="1:11">
      <c r="A142" s="232"/>
      <c r="B142" s="233"/>
      <c r="C142" s="233"/>
      <c r="D142" s="233"/>
      <c r="E142" s="233"/>
      <c r="F142" s="233"/>
      <c r="G142" s="233"/>
      <c r="H142" s="233"/>
      <c r="I142" s="233"/>
      <c r="J142" s="234"/>
      <c r="K142" s="6"/>
    </row>
    <row r="143" spans="1:11">
      <c r="A143" s="232"/>
      <c r="B143" s="233"/>
      <c r="C143" s="233"/>
      <c r="D143" s="233"/>
      <c r="E143" s="233"/>
      <c r="F143" s="233"/>
      <c r="G143" s="233"/>
      <c r="H143" s="233"/>
      <c r="I143" s="233"/>
      <c r="J143" s="234"/>
      <c r="K143" s="6"/>
    </row>
    <row r="144" spans="1:11">
      <c r="A144" s="232"/>
      <c r="B144" s="233"/>
      <c r="C144" s="233"/>
      <c r="D144" s="233"/>
      <c r="E144" s="233"/>
      <c r="F144" s="233"/>
      <c r="G144" s="233"/>
      <c r="H144" s="233"/>
      <c r="I144" s="233"/>
      <c r="J144" s="234"/>
      <c r="K144" s="6"/>
    </row>
    <row r="145" spans="1:11">
      <c r="A145" s="232"/>
      <c r="B145" s="233"/>
      <c r="C145" s="233"/>
      <c r="D145" s="233"/>
      <c r="E145" s="233"/>
      <c r="F145" s="233"/>
      <c r="G145" s="233"/>
      <c r="H145" s="233"/>
      <c r="I145" s="233"/>
      <c r="J145" s="234"/>
      <c r="K145" s="6"/>
    </row>
    <row r="146" spans="1:11">
      <c r="A146" s="226"/>
      <c r="B146" s="227"/>
      <c r="C146" s="227"/>
      <c r="D146" s="227"/>
      <c r="E146" s="227"/>
      <c r="F146" s="227"/>
      <c r="G146" s="227"/>
      <c r="H146" s="227"/>
      <c r="I146" s="227"/>
      <c r="J146" s="228"/>
      <c r="K146" s="6"/>
    </row>
    <row r="147" spans="1:11">
      <c r="A147" s="226"/>
      <c r="B147" s="227"/>
      <c r="C147" s="227"/>
      <c r="D147" s="227"/>
      <c r="E147" s="227"/>
      <c r="F147" s="227"/>
      <c r="G147" s="227"/>
      <c r="H147" s="227"/>
      <c r="I147" s="227"/>
      <c r="J147" s="228"/>
      <c r="K147" s="6"/>
    </row>
    <row r="148" spans="1:11">
      <c r="A148" s="226"/>
      <c r="B148" s="227"/>
      <c r="C148" s="227"/>
      <c r="D148" s="227"/>
      <c r="E148" s="227"/>
      <c r="F148" s="227"/>
      <c r="G148" s="227"/>
      <c r="H148" s="227"/>
      <c r="I148" s="227"/>
      <c r="J148" s="228"/>
      <c r="K148" s="6"/>
    </row>
    <row r="149" spans="1:11" ht="15.75" thickBot="1">
      <c r="A149" s="229"/>
      <c r="B149" s="230"/>
      <c r="C149" s="230"/>
      <c r="D149" s="230"/>
      <c r="E149" s="230"/>
      <c r="F149" s="230"/>
      <c r="G149" s="230"/>
      <c r="H149" s="230"/>
      <c r="I149" s="230"/>
      <c r="J149" s="231"/>
      <c r="K149" s="6"/>
    </row>
    <row r="150" spans="1:11">
      <c r="A150" s="238"/>
      <c r="B150" s="239"/>
      <c r="C150" s="239"/>
      <c r="D150" s="239"/>
      <c r="E150" s="239"/>
      <c r="F150" s="239"/>
      <c r="G150" s="239"/>
      <c r="H150" s="239"/>
      <c r="I150" s="239"/>
      <c r="J150" s="240"/>
    </row>
    <row r="151" spans="1:11" ht="16.5" thickBot="1">
      <c r="A151" s="235" t="s">
        <v>54</v>
      </c>
      <c r="B151" s="236"/>
      <c r="C151" s="236"/>
      <c r="D151" s="236"/>
      <c r="E151" s="236"/>
      <c r="F151" s="236"/>
      <c r="G151" s="236"/>
      <c r="H151" s="236"/>
      <c r="I151" s="236"/>
      <c r="J151" s="237"/>
    </row>
    <row r="152" spans="1:11" ht="15.75" customHeight="1">
      <c r="A152" s="223" t="s">
        <v>55</v>
      </c>
      <c r="B152" s="224"/>
      <c r="C152" s="224"/>
      <c r="D152" s="224"/>
      <c r="E152" s="224"/>
      <c r="F152" s="224"/>
      <c r="G152" s="224"/>
      <c r="H152" s="224"/>
      <c r="I152" s="224"/>
      <c r="J152" s="225"/>
      <c r="K152" s="6"/>
    </row>
    <row r="153" spans="1:11">
      <c r="A153" s="226"/>
      <c r="B153" s="227"/>
      <c r="C153" s="227"/>
      <c r="D153" s="227"/>
      <c r="E153" s="227"/>
      <c r="F153" s="227"/>
      <c r="G153" s="227"/>
      <c r="H153" s="227"/>
      <c r="I153" s="227"/>
      <c r="J153" s="228"/>
      <c r="K153" s="6"/>
    </row>
    <row r="154" spans="1:11">
      <c r="A154" s="226"/>
      <c r="B154" s="227"/>
      <c r="C154" s="227"/>
      <c r="D154" s="227"/>
      <c r="E154" s="227"/>
      <c r="F154" s="227"/>
      <c r="G154" s="227"/>
      <c r="H154" s="227"/>
      <c r="I154" s="227"/>
      <c r="J154" s="228"/>
      <c r="K154" s="6"/>
    </row>
    <row r="155" spans="1:11">
      <c r="A155" s="226"/>
      <c r="B155" s="227"/>
      <c r="C155" s="227"/>
      <c r="D155" s="227"/>
      <c r="E155" s="227"/>
      <c r="F155" s="227"/>
      <c r="G155" s="227"/>
      <c r="H155" s="227"/>
      <c r="I155" s="227"/>
      <c r="J155" s="228"/>
      <c r="K155" s="6"/>
    </row>
    <row r="156" spans="1:11">
      <c r="A156" s="226"/>
      <c r="B156" s="227"/>
      <c r="C156" s="227"/>
      <c r="D156" s="227"/>
      <c r="E156" s="227"/>
      <c r="F156" s="227"/>
      <c r="G156" s="227"/>
      <c r="H156" s="227"/>
      <c r="I156" s="227"/>
      <c r="J156" s="228"/>
      <c r="K156" s="6"/>
    </row>
    <row r="157" spans="1:11" ht="15.75" thickBot="1">
      <c r="A157" s="229"/>
      <c r="B157" s="230"/>
      <c r="C157" s="230"/>
      <c r="D157" s="230"/>
      <c r="E157" s="230"/>
      <c r="F157" s="230"/>
      <c r="G157" s="230"/>
      <c r="H157" s="230"/>
      <c r="I157" s="230"/>
      <c r="J157" s="231"/>
      <c r="K157" s="6"/>
    </row>
    <row r="158" spans="1:11">
      <c r="A158" s="238"/>
      <c r="B158" s="239"/>
      <c r="C158" s="239"/>
      <c r="D158" s="239"/>
      <c r="E158" s="239"/>
      <c r="F158" s="239"/>
      <c r="G158" s="239"/>
      <c r="H158" s="239"/>
      <c r="I158" s="239"/>
      <c r="J158" s="240"/>
    </row>
    <row r="159" spans="1:11" ht="16.5" customHeight="1">
      <c r="A159" s="207" t="s">
        <v>56</v>
      </c>
      <c r="B159" s="208"/>
      <c r="C159" s="208"/>
      <c r="D159" s="208"/>
      <c r="E159" s="208"/>
      <c r="F159" s="208"/>
      <c r="G159" s="208"/>
      <c r="H159" s="208"/>
      <c r="I159" s="208"/>
      <c r="J159" s="209"/>
    </row>
    <row r="160" spans="1:11" ht="15" customHeight="1" thickBot="1">
      <c r="A160" s="210"/>
      <c r="B160" s="211"/>
      <c r="C160" s="211"/>
      <c r="D160" s="211"/>
      <c r="E160" s="211"/>
      <c r="F160" s="211"/>
      <c r="G160" s="211"/>
      <c r="H160" s="211"/>
      <c r="I160" s="211"/>
      <c r="J160" s="212"/>
      <c r="K160" s="6"/>
    </row>
    <row r="161" spans="1:11" ht="15" customHeight="1">
      <c r="A161" s="213" t="s">
        <v>57</v>
      </c>
      <c r="B161" s="214"/>
      <c r="C161" s="214"/>
      <c r="D161" s="214"/>
      <c r="E161" s="214"/>
      <c r="F161" s="214"/>
      <c r="G161" s="214"/>
      <c r="H161" s="214"/>
      <c r="I161" s="214"/>
      <c r="J161" s="215"/>
      <c r="K161" s="6"/>
    </row>
    <row r="162" spans="1:11" ht="15" customHeight="1">
      <c r="A162" s="216"/>
      <c r="B162" s="217"/>
      <c r="C162" s="217"/>
      <c r="D162" s="217"/>
      <c r="E162" s="217"/>
      <c r="F162" s="217"/>
      <c r="G162" s="217"/>
      <c r="H162" s="217"/>
      <c r="I162" s="217"/>
      <c r="J162" s="218"/>
      <c r="K162" s="6"/>
    </row>
    <row r="163" spans="1:11" ht="15" customHeight="1">
      <c r="A163" s="216"/>
      <c r="B163" s="217"/>
      <c r="C163" s="217"/>
      <c r="D163" s="217"/>
      <c r="E163" s="217"/>
      <c r="F163" s="217"/>
      <c r="G163" s="217"/>
      <c r="H163" s="217"/>
      <c r="I163" s="217"/>
      <c r="J163" s="218"/>
      <c r="K163" s="6"/>
    </row>
    <row r="164" spans="1:11" ht="15" customHeight="1">
      <c r="A164" s="216"/>
      <c r="B164" s="217"/>
      <c r="C164" s="217"/>
      <c r="D164" s="217"/>
      <c r="E164" s="217"/>
      <c r="F164" s="217"/>
      <c r="G164" s="217"/>
      <c r="H164" s="217"/>
      <c r="I164" s="217"/>
      <c r="J164" s="218"/>
      <c r="K164" s="6"/>
    </row>
    <row r="165" spans="1:11" ht="15" customHeight="1">
      <c r="A165" s="216"/>
      <c r="B165" s="217"/>
      <c r="C165" s="217"/>
      <c r="D165" s="217"/>
      <c r="E165" s="217"/>
      <c r="F165" s="217"/>
      <c r="G165" s="217"/>
      <c r="H165" s="217"/>
      <c r="I165" s="217"/>
      <c r="J165" s="218"/>
      <c r="K165" s="6"/>
    </row>
    <row r="166" spans="1:11" ht="15.75" customHeight="1" thickBot="1">
      <c r="A166" s="219"/>
      <c r="B166" s="220"/>
      <c r="C166" s="220"/>
      <c r="D166" s="220"/>
      <c r="E166" s="220"/>
      <c r="F166" s="220"/>
      <c r="G166" s="220"/>
      <c r="H166" s="220"/>
      <c r="I166" s="220"/>
      <c r="J166" s="221"/>
      <c r="K166" s="6"/>
    </row>
    <row r="167" spans="1:11">
      <c r="A167" s="222"/>
      <c r="B167" s="222"/>
      <c r="C167" s="222"/>
      <c r="D167" s="222"/>
      <c r="E167" s="222"/>
      <c r="F167" s="222"/>
      <c r="G167" s="222"/>
      <c r="H167" s="222"/>
      <c r="I167" s="222"/>
      <c r="J167" s="222"/>
    </row>
    <row r="168" spans="1:11" ht="18.75">
      <c r="A168" s="246" t="s">
        <v>70</v>
      </c>
      <c r="B168" s="246"/>
      <c r="C168" s="246"/>
      <c r="D168" s="246"/>
      <c r="E168" s="246"/>
      <c r="F168" s="246"/>
      <c r="G168" s="246"/>
      <c r="H168" s="246"/>
      <c r="I168" s="246"/>
      <c r="J168" s="246"/>
    </row>
    <row r="169" spans="1:11" ht="15.75" thickBot="1">
      <c r="A169" s="247"/>
      <c r="B169" s="248"/>
      <c r="C169" s="248"/>
      <c r="D169" s="248"/>
      <c r="E169" s="248"/>
      <c r="F169" s="248"/>
      <c r="G169" s="248"/>
      <c r="H169" s="248"/>
      <c r="I169" s="248"/>
      <c r="J169" s="249"/>
    </row>
    <row r="170" spans="1:11" ht="16.5" thickBot="1">
      <c r="A170" s="250" t="s">
        <v>45</v>
      </c>
      <c r="B170" s="251"/>
      <c r="C170" s="252" t="s">
        <v>71</v>
      </c>
      <c r="D170" s="253"/>
      <c r="E170" s="253"/>
      <c r="F170" s="253"/>
      <c r="G170" s="253"/>
      <c r="H170" s="253"/>
      <c r="I170" s="253"/>
      <c r="J170" s="254"/>
      <c r="K170" s="6"/>
    </row>
    <row r="171" spans="1:11" ht="15.75" thickBot="1">
      <c r="A171" s="255"/>
      <c r="B171" s="256"/>
      <c r="C171" s="256"/>
      <c r="D171" s="256"/>
      <c r="E171" s="256"/>
      <c r="F171" s="256"/>
      <c r="G171" s="256"/>
      <c r="H171" s="256"/>
      <c r="I171" s="256"/>
      <c r="J171" s="257"/>
    </row>
    <row r="172" spans="1:11" ht="15.75" thickBot="1">
      <c r="A172" s="241" t="s">
        <v>47</v>
      </c>
      <c r="B172" s="242"/>
      <c r="C172" s="243"/>
      <c r="D172" s="2" t="s">
        <v>61</v>
      </c>
      <c r="E172" s="17"/>
      <c r="F172" s="244" t="s">
        <v>49</v>
      </c>
      <c r="G172" s="244"/>
      <c r="H172" s="245"/>
      <c r="I172" s="2" t="s">
        <v>61</v>
      </c>
      <c r="J172" s="18"/>
    </row>
    <row r="173" spans="1:11">
      <c r="A173" s="238"/>
      <c r="B173" s="239"/>
      <c r="C173" s="239"/>
      <c r="D173" s="239"/>
      <c r="E173" s="239"/>
      <c r="F173" s="239"/>
      <c r="G173" s="239"/>
      <c r="H173" s="239"/>
      <c r="I173" s="239"/>
      <c r="J173" s="240"/>
    </row>
    <row r="174" spans="1:11" ht="16.5" thickBot="1">
      <c r="A174" s="235" t="s">
        <v>50</v>
      </c>
      <c r="B174" s="236"/>
      <c r="C174" s="236"/>
      <c r="D174" s="236"/>
      <c r="E174" s="236"/>
      <c r="F174" s="236"/>
      <c r="G174" s="236"/>
      <c r="H174" s="236"/>
      <c r="I174" s="236"/>
      <c r="J174" s="237"/>
    </row>
    <row r="175" spans="1:11">
      <c r="A175" s="223" t="s">
        <v>72</v>
      </c>
      <c r="B175" s="224"/>
      <c r="C175" s="224"/>
      <c r="D175" s="224"/>
      <c r="E175" s="224"/>
      <c r="F175" s="224"/>
      <c r="G175" s="224"/>
      <c r="H175" s="224"/>
      <c r="I175" s="224"/>
      <c r="J175" s="225"/>
      <c r="K175" s="6"/>
    </row>
    <row r="176" spans="1:11">
      <c r="A176" s="232"/>
      <c r="B176" s="233"/>
      <c r="C176" s="233"/>
      <c r="D176" s="233"/>
      <c r="E176" s="233"/>
      <c r="F176" s="233"/>
      <c r="G176" s="233"/>
      <c r="H176" s="233"/>
      <c r="I176" s="233"/>
      <c r="J176" s="234"/>
      <c r="K176" s="6"/>
    </row>
    <row r="177" spans="1:11">
      <c r="A177" s="226"/>
      <c r="B177" s="227"/>
      <c r="C177" s="227"/>
      <c r="D177" s="227"/>
      <c r="E177" s="227"/>
      <c r="F177" s="227"/>
      <c r="G177" s="227"/>
      <c r="H177" s="227"/>
      <c r="I177" s="227"/>
      <c r="J177" s="228"/>
      <c r="K177" s="6"/>
    </row>
    <row r="178" spans="1:11">
      <c r="A178" s="226"/>
      <c r="B178" s="227"/>
      <c r="C178" s="227"/>
      <c r="D178" s="227"/>
      <c r="E178" s="227"/>
      <c r="F178" s="227"/>
      <c r="G178" s="227"/>
      <c r="H178" s="227"/>
      <c r="I178" s="227"/>
      <c r="J178" s="228"/>
      <c r="K178" s="6"/>
    </row>
    <row r="179" spans="1:11">
      <c r="A179" s="226"/>
      <c r="B179" s="227"/>
      <c r="C179" s="227"/>
      <c r="D179" s="227"/>
      <c r="E179" s="227"/>
      <c r="F179" s="227"/>
      <c r="G179" s="227"/>
      <c r="H179" s="227"/>
      <c r="I179" s="227"/>
      <c r="J179" s="228"/>
      <c r="K179" s="6"/>
    </row>
    <row r="180" spans="1:11">
      <c r="A180" s="226"/>
      <c r="B180" s="227"/>
      <c r="C180" s="227"/>
      <c r="D180" s="227"/>
      <c r="E180" s="227"/>
      <c r="F180" s="227"/>
      <c r="G180" s="227"/>
      <c r="H180" s="227"/>
      <c r="I180" s="227"/>
      <c r="J180" s="228"/>
      <c r="K180" s="6"/>
    </row>
    <row r="181" spans="1:11">
      <c r="A181" s="226"/>
      <c r="B181" s="227"/>
      <c r="C181" s="227"/>
      <c r="D181" s="227"/>
      <c r="E181" s="227"/>
      <c r="F181" s="227"/>
      <c r="G181" s="227"/>
      <c r="H181" s="227"/>
      <c r="I181" s="227"/>
      <c r="J181" s="228"/>
      <c r="K181" s="6"/>
    </row>
    <row r="182" spans="1:11">
      <c r="A182" s="226"/>
      <c r="B182" s="227"/>
      <c r="C182" s="227"/>
      <c r="D182" s="227"/>
      <c r="E182" s="227"/>
      <c r="F182" s="227"/>
      <c r="G182" s="227"/>
      <c r="H182" s="227"/>
      <c r="I182" s="227"/>
      <c r="J182" s="228"/>
      <c r="K182" s="6"/>
    </row>
    <row r="183" spans="1:11">
      <c r="A183" s="226"/>
      <c r="B183" s="227"/>
      <c r="C183" s="227"/>
      <c r="D183" s="227"/>
      <c r="E183" s="227"/>
      <c r="F183" s="227"/>
      <c r="G183" s="227"/>
      <c r="H183" s="227"/>
      <c r="I183" s="227"/>
      <c r="J183" s="228"/>
      <c r="K183" s="6"/>
    </row>
    <row r="184" spans="1:11">
      <c r="A184" s="226"/>
      <c r="B184" s="227"/>
      <c r="C184" s="227"/>
      <c r="D184" s="227"/>
      <c r="E184" s="227"/>
      <c r="F184" s="227"/>
      <c r="G184" s="227"/>
      <c r="H184" s="227"/>
      <c r="I184" s="227"/>
      <c r="J184" s="228"/>
      <c r="K184" s="6"/>
    </row>
    <row r="185" spans="1:11" ht="15.75" thickBot="1">
      <c r="A185" s="229"/>
      <c r="B185" s="230"/>
      <c r="C185" s="230"/>
      <c r="D185" s="230"/>
      <c r="E185" s="230"/>
      <c r="F185" s="230"/>
      <c r="G185" s="230"/>
      <c r="H185" s="230"/>
      <c r="I185" s="230"/>
      <c r="J185" s="231"/>
      <c r="K185" s="6"/>
    </row>
    <row r="186" spans="1:11">
      <c r="A186" s="238"/>
      <c r="B186" s="239"/>
      <c r="C186" s="239"/>
      <c r="D186" s="239"/>
      <c r="E186" s="239"/>
      <c r="F186" s="239"/>
      <c r="G186" s="239"/>
      <c r="H186" s="239"/>
      <c r="I186" s="239"/>
      <c r="J186" s="240"/>
    </row>
    <row r="187" spans="1:11" ht="16.5" thickBot="1">
      <c r="A187" s="235" t="s">
        <v>52</v>
      </c>
      <c r="B187" s="236"/>
      <c r="C187" s="236"/>
      <c r="D187" s="236"/>
      <c r="E187" s="236"/>
      <c r="F187" s="236"/>
      <c r="G187" s="236"/>
      <c r="H187" s="236"/>
      <c r="I187" s="236"/>
      <c r="J187" s="237"/>
    </row>
    <row r="188" spans="1:11">
      <c r="A188" s="223" t="s">
        <v>73</v>
      </c>
      <c r="B188" s="224"/>
      <c r="C188" s="224"/>
      <c r="D188" s="224"/>
      <c r="E188" s="224"/>
      <c r="F188" s="224"/>
      <c r="G188" s="224"/>
      <c r="H188" s="224"/>
      <c r="I188" s="224"/>
      <c r="J188" s="225"/>
      <c r="K188" s="6"/>
    </row>
    <row r="189" spans="1:11">
      <c r="A189" s="226"/>
      <c r="B189" s="227"/>
      <c r="C189" s="227"/>
      <c r="D189" s="227"/>
      <c r="E189" s="227"/>
      <c r="F189" s="227"/>
      <c r="G189" s="227"/>
      <c r="H189" s="227"/>
      <c r="I189" s="227"/>
      <c r="J189" s="228"/>
      <c r="K189" s="6"/>
    </row>
    <row r="190" spans="1:11">
      <c r="A190" s="226"/>
      <c r="B190" s="227"/>
      <c r="C190" s="227"/>
      <c r="D190" s="227"/>
      <c r="E190" s="227"/>
      <c r="F190" s="227"/>
      <c r="G190" s="227"/>
      <c r="H190" s="227"/>
      <c r="I190" s="227"/>
      <c r="J190" s="228"/>
      <c r="K190" s="6"/>
    </row>
    <row r="191" spans="1:11">
      <c r="A191" s="226"/>
      <c r="B191" s="227"/>
      <c r="C191" s="227"/>
      <c r="D191" s="227"/>
      <c r="E191" s="227"/>
      <c r="F191" s="227"/>
      <c r="G191" s="227"/>
      <c r="H191" s="227"/>
      <c r="I191" s="227"/>
      <c r="J191" s="228"/>
      <c r="K191" s="6"/>
    </row>
    <row r="192" spans="1:11" ht="15.75" thickBot="1">
      <c r="A192" s="229"/>
      <c r="B192" s="230"/>
      <c r="C192" s="230"/>
      <c r="D192" s="230"/>
      <c r="E192" s="230"/>
      <c r="F192" s="230"/>
      <c r="G192" s="230"/>
      <c r="H192" s="230"/>
      <c r="I192" s="230"/>
      <c r="J192" s="231"/>
      <c r="K192" s="6"/>
    </row>
    <row r="193" spans="1:11">
      <c r="A193" s="238"/>
      <c r="B193" s="239"/>
      <c r="C193" s="239"/>
      <c r="D193" s="239"/>
      <c r="E193" s="239"/>
      <c r="F193" s="239"/>
      <c r="G193" s="239"/>
      <c r="H193" s="239"/>
      <c r="I193" s="239"/>
      <c r="J193" s="240"/>
    </row>
    <row r="194" spans="1:11" ht="16.5" thickBot="1">
      <c r="A194" s="235" t="s">
        <v>54</v>
      </c>
      <c r="B194" s="236"/>
      <c r="C194" s="236"/>
      <c r="D194" s="236"/>
      <c r="E194" s="236"/>
      <c r="F194" s="236"/>
      <c r="G194" s="236"/>
      <c r="H194" s="236"/>
      <c r="I194" s="236"/>
      <c r="J194" s="237"/>
    </row>
    <row r="195" spans="1:11" ht="15.75" customHeight="1">
      <c r="A195" s="223" t="s">
        <v>74</v>
      </c>
      <c r="B195" s="224"/>
      <c r="C195" s="224"/>
      <c r="D195" s="224"/>
      <c r="E195" s="224"/>
      <c r="F195" s="224"/>
      <c r="G195" s="224"/>
      <c r="H195" s="224"/>
      <c r="I195" s="224"/>
      <c r="J195" s="225"/>
      <c r="K195" s="6"/>
    </row>
    <row r="196" spans="1:11">
      <c r="A196" s="226"/>
      <c r="B196" s="227"/>
      <c r="C196" s="227"/>
      <c r="D196" s="227"/>
      <c r="E196" s="227"/>
      <c r="F196" s="227"/>
      <c r="G196" s="227"/>
      <c r="H196" s="227"/>
      <c r="I196" s="227"/>
      <c r="J196" s="228"/>
      <c r="K196" s="6"/>
    </row>
    <row r="197" spans="1:11">
      <c r="A197" s="226"/>
      <c r="B197" s="227"/>
      <c r="C197" s="227"/>
      <c r="D197" s="227"/>
      <c r="E197" s="227"/>
      <c r="F197" s="227"/>
      <c r="G197" s="227"/>
      <c r="H197" s="227"/>
      <c r="I197" s="227"/>
      <c r="J197" s="228"/>
      <c r="K197" s="6"/>
    </row>
    <row r="198" spans="1:11">
      <c r="A198" s="226"/>
      <c r="B198" s="227"/>
      <c r="C198" s="227"/>
      <c r="D198" s="227"/>
      <c r="E198" s="227"/>
      <c r="F198" s="227"/>
      <c r="G198" s="227"/>
      <c r="H198" s="227"/>
      <c r="I198" s="227"/>
      <c r="J198" s="228"/>
      <c r="K198" s="6"/>
    </row>
    <row r="199" spans="1:11">
      <c r="A199" s="226"/>
      <c r="B199" s="227"/>
      <c r="C199" s="227"/>
      <c r="D199" s="227"/>
      <c r="E199" s="227"/>
      <c r="F199" s="227"/>
      <c r="G199" s="227"/>
      <c r="H199" s="227"/>
      <c r="I199" s="227"/>
      <c r="J199" s="228"/>
      <c r="K199" s="6"/>
    </row>
    <row r="200" spans="1:11" ht="15.75" thickBot="1">
      <c r="A200" s="229"/>
      <c r="B200" s="230"/>
      <c r="C200" s="230"/>
      <c r="D200" s="230"/>
      <c r="E200" s="230"/>
      <c r="F200" s="230"/>
      <c r="G200" s="230"/>
      <c r="H200" s="230"/>
      <c r="I200" s="230"/>
      <c r="J200" s="231"/>
      <c r="K200" s="6"/>
    </row>
    <row r="201" spans="1:11">
      <c r="A201" s="238"/>
      <c r="B201" s="239"/>
      <c r="C201" s="239"/>
      <c r="D201" s="239"/>
      <c r="E201" s="239"/>
      <c r="F201" s="239"/>
      <c r="G201" s="239"/>
      <c r="H201" s="239"/>
      <c r="I201" s="239"/>
      <c r="J201" s="240"/>
    </row>
    <row r="202" spans="1:11" ht="16.5" customHeight="1">
      <c r="A202" s="207" t="s">
        <v>56</v>
      </c>
      <c r="B202" s="208"/>
      <c r="C202" s="208"/>
      <c r="D202" s="208"/>
      <c r="E202" s="208"/>
      <c r="F202" s="208"/>
      <c r="G202" s="208"/>
      <c r="H202" s="208"/>
      <c r="I202" s="208"/>
      <c r="J202" s="209"/>
    </row>
    <row r="203" spans="1:11" ht="15" customHeight="1" thickBot="1">
      <c r="A203" s="210"/>
      <c r="B203" s="211"/>
      <c r="C203" s="211"/>
      <c r="D203" s="211"/>
      <c r="E203" s="211"/>
      <c r="F203" s="211"/>
      <c r="G203" s="211"/>
      <c r="H203" s="211"/>
      <c r="I203" s="211"/>
      <c r="J203" s="212"/>
      <c r="K203" s="6"/>
    </row>
    <row r="204" spans="1:11" ht="15" customHeight="1">
      <c r="A204" s="213" t="s">
        <v>75</v>
      </c>
      <c r="B204" s="214"/>
      <c r="C204" s="214"/>
      <c r="D204" s="214"/>
      <c r="E204" s="214"/>
      <c r="F204" s="214"/>
      <c r="G204" s="214"/>
      <c r="H204" s="214"/>
      <c r="I204" s="214"/>
      <c r="J204" s="215"/>
      <c r="K204" s="6"/>
    </row>
    <row r="205" spans="1:11" ht="15" customHeight="1">
      <c r="A205" s="216"/>
      <c r="B205" s="217"/>
      <c r="C205" s="217"/>
      <c r="D205" s="217"/>
      <c r="E205" s="217"/>
      <c r="F205" s="217"/>
      <c r="G205" s="217"/>
      <c r="H205" s="217"/>
      <c r="I205" s="217"/>
      <c r="J205" s="218"/>
      <c r="K205" s="6"/>
    </row>
    <row r="206" spans="1:11" ht="15" customHeight="1">
      <c r="A206" s="216"/>
      <c r="B206" s="217"/>
      <c r="C206" s="217"/>
      <c r="D206" s="217"/>
      <c r="E206" s="217"/>
      <c r="F206" s="217"/>
      <c r="G206" s="217"/>
      <c r="H206" s="217"/>
      <c r="I206" s="217"/>
      <c r="J206" s="218"/>
      <c r="K206" s="6"/>
    </row>
    <row r="207" spans="1:11" ht="15" customHeight="1">
      <c r="A207" s="216"/>
      <c r="B207" s="217"/>
      <c r="C207" s="217"/>
      <c r="D207" s="217"/>
      <c r="E207" s="217"/>
      <c r="F207" s="217"/>
      <c r="G207" s="217"/>
      <c r="H207" s="217"/>
      <c r="I207" s="217"/>
      <c r="J207" s="218"/>
      <c r="K207" s="6"/>
    </row>
    <row r="208" spans="1:11" ht="15" customHeight="1">
      <c r="A208" s="216"/>
      <c r="B208" s="217"/>
      <c r="C208" s="217"/>
      <c r="D208" s="217"/>
      <c r="E208" s="217"/>
      <c r="F208" s="217"/>
      <c r="G208" s="217"/>
      <c r="H208" s="217"/>
      <c r="I208" s="217"/>
      <c r="J208" s="218"/>
      <c r="K208" s="6"/>
    </row>
    <row r="209" spans="1:11" ht="15.75" customHeight="1" thickBot="1">
      <c r="A209" s="219"/>
      <c r="B209" s="220"/>
      <c r="C209" s="220"/>
      <c r="D209" s="220"/>
      <c r="E209" s="220"/>
      <c r="F209" s="220"/>
      <c r="G209" s="220"/>
      <c r="H209" s="220"/>
      <c r="I209" s="220"/>
      <c r="J209" s="221"/>
      <c r="K209" s="6"/>
    </row>
    <row r="210" spans="1:11">
      <c r="A210" s="222"/>
      <c r="B210" s="222"/>
      <c r="C210" s="222"/>
      <c r="D210" s="222"/>
      <c r="E210" s="222"/>
      <c r="F210" s="222"/>
      <c r="G210" s="222"/>
      <c r="H210" s="222"/>
      <c r="I210" s="222"/>
      <c r="J210" s="222"/>
    </row>
    <row r="211" spans="1:11" ht="18.75">
      <c r="A211" s="246" t="s">
        <v>76</v>
      </c>
      <c r="B211" s="246"/>
      <c r="C211" s="246"/>
      <c r="D211" s="246"/>
      <c r="E211" s="246"/>
      <c r="F211" s="246"/>
      <c r="G211" s="246"/>
      <c r="H211" s="246"/>
      <c r="I211" s="246"/>
      <c r="J211" s="246"/>
    </row>
    <row r="212" spans="1:11" ht="15.75" thickBot="1">
      <c r="A212" s="247"/>
      <c r="B212" s="248"/>
      <c r="C212" s="248"/>
      <c r="D212" s="248"/>
      <c r="E212" s="248"/>
      <c r="F212" s="248"/>
      <c r="G212" s="248"/>
      <c r="H212" s="248"/>
      <c r="I212" s="248"/>
      <c r="J212" s="249"/>
    </row>
    <row r="213" spans="1:11" ht="16.5" thickBot="1">
      <c r="A213" s="250" t="s">
        <v>45</v>
      </c>
      <c r="B213" s="251"/>
      <c r="C213" s="252" t="s">
        <v>77</v>
      </c>
      <c r="D213" s="253"/>
      <c r="E213" s="253"/>
      <c r="F213" s="253"/>
      <c r="G213" s="253"/>
      <c r="H213" s="253"/>
      <c r="I213" s="253"/>
      <c r="J213" s="254"/>
      <c r="K213" s="6"/>
    </row>
    <row r="214" spans="1:11" ht="15.75" thickBot="1">
      <c r="A214" s="255"/>
      <c r="B214" s="256"/>
      <c r="C214" s="256"/>
      <c r="D214" s="256"/>
      <c r="E214" s="256"/>
      <c r="F214" s="256"/>
      <c r="G214" s="256"/>
      <c r="H214" s="256"/>
      <c r="I214" s="256"/>
      <c r="J214" s="257"/>
    </row>
    <row r="215" spans="1:11" ht="15.75" thickBot="1">
      <c r="A215" s="241" t="s">
        <v>47</v>
      </c>
      <c r="B215" s="242"/>
      <c r="C215" s="243"/>
      <c r="D215" s="2" t="s">
        <v>60</v>
      </c>
      <c r="E215" s="17"/>
      <c r="F215" s="244" t="s">
        <v>49</v>
      </c>
      <c r="G215" s="244"/>
      <c r="H215" s="245"/>
      <c r="I215" s="2" t="s">
        <v>60</v>
      </c>
      <c r="J215" s="18"/>
    </row>
    <row r="216" spans="1:11">
      <c r="A216" s="238"/>
      <c r="B216" s="239"/>
      <c r="C216" s="239"/>
      <c r="D216" s="239"/>
      <c r="E216" s="239"/>
      <c r="F216" s="239"/>
      <c r="G216" s="239"/>
      <c r="H216" s="239"/>
      <c r="I216" s="239"/>
      <c r="J216" s="240"/>
    </row>
    <row r="217" spans="1:11" ht="16.5" thickBot="1">
      <c r="A217" s="235" t="s">
        <v>50</v>
      </c>
      <c r="B217" s="236"/>
      <c r="C217" s="236"/>
      <c r="D217" s="236"/>
      <c r="E217" s="236"/>
      <c r="F217" s="236"/>
      <c r="G217" s="236"/>
      <c r="H217" s="236"/>
      <c r="I217" s="236"/>
      <c r="J217" s="237"/>
    </row>
    <row r="218" spans="1:11">
      <c r="A218" s="223" t="s">
        <v>78</v>
      </c>
      <c r="B218" s="224"/>
      <c r="C218" s="224"/>
      <c r="D218" s="224"/>
      <c r="E218" s="224"/>
      <c r="F218" s="224"/>
      <c r="G218" s="224"/>
      <c r="H218" s="224"/>
      <c r="I218" s="224"/>
      <c r="J218" s="225"/>
      <c r="K218" s="6"/>
    </row>
    <row r="219" spans="1:11">
      <c r="A219" s="232"/>
      <c r="B219" s="233"/>
      <c r="C219" s="233"/>
      <c r="D219" s="233"/>
      <c r="E219" s="233"/>
      <c r="F219" s="233"/>
      <c r="G219" s="233"/>
      <c r="H219" s="233"/>
      <c r="I219" s="233"/>
      <c r="J219" s="234"/>
      <c r="K219" s="6"/>
    </row>
    <row r="220" spans="1:11">
      <c r="A220" s="232"/>
      <c r="B220" s="233"/>
      <c r="C220" s="233"/>
      <c r="D220" s="233"/>
      <c r="E220" s="233"/>
      <c r="F220" s="233"/>
      <c r="G220" s="233"/>
      <c r="H220" s="233"/>
      <c r="I220" s="233"/>
      <c r="J220" s="234"/>
      <c r="K220" s="6"/>
    </row>
    <row r="221" spans="1:11">
      <c r="A221" s="232"/>
      <c r="B221" s="233"/>
      <c r="C221" s="233"/>
      <c r="D221" s="233"/>
      <c r="E221" s="233"/>
      <c r="F221" s="233"/>
      <c r="G221" s="233"/>
      <c r="H221" s="233"/>
      <c r="I221" s="233"/>
      <c r="J221" s="234"/>
      <c r="K221" s="6"/>
    </row>
    <row r="222" spans="1:11">
      <c r="A222" s="232"/>
      <c r="B222" s="233"/>
      <c r="C222" s="233"/>
      <c r="D222" s="233"/>
      <c r="E222" s="233"/>
      <c r="F222" s="233"/>
      <c r="G222" s="233"/>
      <c r="H222" s="233"/>
      <c r="I222" s="233"/>
      <c r="J222" s="234"/>
      <c r="K222" s="6"/>
    </row>
    <row r="223" spans="1:11">
      <c r="A223" s="232"/>
      <c r="B223" s="233"/>
      <c r="C223" s="233"/>
      <c r="D223" s="233"/>
      <c r="E223" s="233"/>
      <c r="F223" s="233"/>
      <c r="G223" s="233"/>
      <c r="H223" s="233"/>
      <c r="I223" s="233"/>
      <c r="J223" s="234"/>
      <c r="K223" s="6"/>
    </row>
    <row r="224" spans="1:11">
      <c r="A224" s="232"/>
      <c r="B224" s="233"/>
      <c r="C224" s="233"/>
      <c r="D224" s="233"/>
      <c r="E224" s="233"/>
      <c r="F224" s="233"/>
      <c r="G224" s="233"/>
      <c r="H224" s="233"/>
      <c r="I224" s="233"/>
      <c r="J224" s="234"/>
      <c r="K224" s="6"/>
    </row>
    <row r="225" spans="1:11">
      <c r="A225" s="232"/>
      <c r="B225" s="233"/>
      <c r="C225" s="233"/>
      <c r="D225" s="233"/>
      <c r="E225" s="233"/>
      <c r="F225" s="233"/>
      <c r="G225" s="233"/>
      <c r="H225" s="233"/>
      <c r="I225" s="233"/>
      <c r="J225" s="234"/>
      <c r="K225" s="6"/>
    </row>
    <row r="226" spans="1:11">
      <c r="A226" s="232"/>
      <c r="B226" s="233"/>
      <c r="C226" s="233"/>
      <c r="D226" s="233"/>
      <c r="E226" s="233"/>
      <c r="F226" s="233"/>
      <c r="G226" s="233"/>
      <c r="H226" s="233"/>
      <c r="I226" s="233"/>
      <c r="J226" s="234"/>
      <c r="K226" s="6"/>
    </row>
    <row r="227" spans="1:11">
      <c r="A227" s="232"/>
      <c r="B227" s="233"/>
      <c r="C227" s="233"/>
      <c r="D227" s="233"/>
      <c r="E227" s="233"/>
      <c r="F227" s="233"/>
      <c r="G227" s="233"/>
      <c r="H227" s="233"/>
      <c r="I227" s="233"/>
      <c r="J227" s="234"/>
      <c r="K227" s="6"/>
    </row>
    <row r="228" spans="1:11">
      <c r="A228" s="232"/>
      <c r="B228" s="233"/>
      <c r="C228" s="233"/>
      <c r="D228" s="233"/>
      <c r="E228" s="233"/>
      <c r="F228" s="233"/>
      <c r="G228" s="233"/>
      <c r="H228" s="233"/>
      <c r="I228" s="233"/>
      <c r="J228" s="234"/>
      <c r="K228" s="6"/>
    </row>
    <row r="229" spans="1:11">
      <c r="A229" s="232"/>
      <c r="B229" s="233"/>
      <c r="C229" s="233"/>
      <c r="D229" s="233"/>
      <c r="E229" s="233"/>
      <c r="F229" s="233"/>
      <c r="G229" s="233"/>
      <c r="H229" s="233"/>
      <c r="I229" s="233"/>
      <c r="J229" s="234"/>
      <c r="K229" s="6"/>
    </row>
    <row r="230" spans="1:11">
      <c r="A230" s="232"/>
      <c r="B230" s="233"/>
      <c r="C230" s="233"/>
      <c r="D230" s="233"/>
      <c r="E230" s="233"/>
      <c r="F230" s="233"/>
      <c r="G230" s="233"/>
      <c r="H230" s="233"/>
      <c r="I230" s="233"/>
      <c r="J230" s="234"/>
      <c r="K230" s="6"/>
    </row>
    <row r="231" spans="1:11">
      <c r="A231" s="226"/>
      <c r="B231" s="227"/>
      <c r="C231" s="227"/>
      <c r="D231" s="227"/>
      <c r="E231" s="227"/>
      <c r="F231" s="227"/>
      <c r="G231" s="227"/>
      <c r="H231" s="227"/>
      <c r="I231" s="227"/>
      <c r="J231" s="228"/>
      <c r="K231" s="6"/>
    </row>
    <row r="232" spans="1:11">
      <c r="A232" s="226"/>
      <c r="B232" s="227"/>
      <c r="C232" s="227"/>
      <c r="D232" s="227"/>
      <c r="E232" s="227"/>
      <c r="F232" s="227"/>
      <c r="G232" s="227"/>
      <c r="H232" s="227"/>
      <c r="I232" s="227"/>
      <c r="J232" s="228"/>
      <c r="K232" s="6"/>
    </row>
    <row r="233" spans="1:11">
      <c r="A233" s="226"/>
      <c r="B233" s="227"/>
      <c r="C233" s="227"/>
      <c r="D233" s="227"/>
      <c r="E233" s="227"/>
      <c r="F233" s="227"/>
      <c r="G233" s="227"/>
      <c r="H233" s="227"/>
      <c r="I233" s="227"/>
      <c r="J233" s="228"/>
      <c r="K233" s="6"/>
    </row>
    <row r="234" spans="1:11">
      <c r="A234" s="226"/>
      <c r="B234" s="227"/>
      <c r="C234" s="227"/>
      <c r="D234" s="227"/>
      <c r="E234" s="227"/>
      <c r="F234" s="227"/>
      <c r="G234" s="227"/>
      <c r="H234" s="227"/>
      <c r="I234" s="227"/>
      <c r="J234" s="228"/>
      <c r="K234" s="6"/>
    </row>
    <row r="235" spans="1:11">
      <c r="A235" s="226"/>
      <c r="B235" s="227"/>
      <c r="C235" s="227"/>
      <c r="D235" s="227"/>
      <c r="E235" s="227"/>
      <c r="F235" s="227"/>
      <c r="G235" s="227"/>
      <c r="H235" s="227"/>
      <c r="I235" s="227"/>
      <c r="J235" s="228"/>
      <c r="K235" s="6"/>
    </row>
    <row r="236" spans="1:11">
      <c r="A236" s="226"/>
      <c r="B236" s="227"/>
      <c r="C236" s="227"/>
      <c r="D236" s="227"/>
      <c r="E236" s="227"/>
      <c r="F236" s="227"/>
      <c r="G236" s="227"/>
      <c r="H236" s="227"/>
      <c r="I236" s="227"/>
      <c r="J236" s="228"/>
      <c r="K236" s="6"/>
    </row>
    <row r="237" spans="1:11">
      <c r="A237" s="226"/>
      <c r="B237" s="227"/>
      <c r="C237" s="227"/>
      <c r="D237" s="227"/>
      <c r="E237" s="227"/>
      <c r="F237" s="227"/>
      <c r="G237" s="227"/>
      <c r="H237" s="227"/>
      <c r="I237" s="227"/>
      <c r="J237" s="228"/>
      <c r="K237" s="6"/>
    </row>
    <row r="238" spans="1:11">
      <c r="A238" s="226"/>
      <c r="B238" s="227"/>
      <c r="C238" s="227"/>
      <c r="D238" s="227"/>
      <c r="E238" s="227"/>
      <c r="F238" s="227"/>
      <c r="G238" s="227"/>
      <c r="H238" s="227"/>
      <c r="I238" s="227"/>
      <c r="J238" s="228"/>
      <c r="K238" s="6"/>
    </row>
    <row r="239" spans="1:11" ht="15.75" thickBot="1">
      <c r="A239" s="229"/>
      <c r="B239" s="230"/>
      <c r="C239" s="230"/>
      <c r="D239" s="230"/>
      <c r="E239" s="230"/>
      <c r="F239" s="230"/>
      <c r="G239" s="230"/>
      <c r="H239" s="230"/>
      <c r="I239" s="230"/>
      <c r="J239" s="231"/>
      <c r="K239" s="6"/>
    </row>
    <row r="240" spans="1:11">
      <c r="A240" s="238"/>
      <c r="B240" s="239"/>
      <c r="C240" s="239"/>
      <c r="D240" s="239"/>
      <c r="E240" s="239"/>
      <c r="F240" s="239"/>
      <c r="G240" s="239"/>
      <c r="H240" s="239"/>
      <c r="I240" s="239"/>
      <c r="J240" s="240"/>
    </row>
    <row r="241" spans="1:11" ht="16.5" thickBot="1">
      <c r="A241" s="235" t="s">
        <v>52</v>
      </c>
      <c r="B241" s="236"/>
      <c r="C241" s="236"/>
      <c r="D241" s="236"/>
      <c r="E241" s="236"/>
      <c r="F241" s="236"/>
      <c r="G241" s="236"/>
      <c r="H241" s="236"/>
      <c r="I241" s="236"/>
      <c r="J241" s="237"/>
    </row>
    <row r="242" spans="1:11">
      <c r="A242" s="223" t="s">
        <v>79</v>
      </c>
      <c r="B242" s="224"/>
      <c r="C242" s="224"/>
      <c r="D242" s="224"/>
      <c r="E242" s="224"/>
      <c r="F242" s="224"/>
      <c r="G242" s="224"/>
      <c r="H242" s="224"/>
      <c r="I242" s="224"/>
      <c r="J242" s="225"/>
      <c r="K242" s="6"/>
    </row>
    <row r="243" spans="1:11">
      <c r="A243" s="226"/>
      <c r="B243" s="227"/>
      <c r="C243" s="227"/>
      <c r="D243" s="227"/>
      <c r="E243" s="227"/>
      <c r="F243" s="227"/>
      <c r="G243" s="227"/>
      <c r="H243" s="227"/>
      <c r="I243" s="227"/>
      <c r="J243" s="228"/>
      <c r="K243" s="6"/>
    </row>
    <row r="244" spans="1:11">
      <c r="A244" s="226"/>
      <c r="B244" s="227"/>
      <c r="C244" s="227"/>
      <c r="D244" s="227"/>
      <c r="E244" s="227"/>
      <c r="F244" s="227"/>
      <c r="G244" s="227"/>
      <c r="H244" s="227"/>
      <c r="I244" s="227"/>
      <c r="J244" s="228"/>
      <c r="K244" s="6"/>
    </row>
    <row r="245" spans="1:11">
      <c r="A245" s="226"/>
      <c r="B245" s="227"/>
      <c r="C245" s="227"/>
      <c r="D245" s="227"/>
      <c r="E245" s="227"/>
      <c r="F245" s="227"/>
      <c r="G245" s="227"/>
      <c r="H245" s="227"/>
      <c r="I245" s="227"/>
      <c r="J245" s="228"/>
      <c r="K245" s="6"/>
    </row>
    <row r="246" spans="1:11" ht="15.75" thickBot="1">
      <c r="A246" s="229"/>
      <c r="B246" s="230"/>
      <c r="C246" s="230"/>
      <c r="D246" s="230"/>
      <c r="E246" s="230"/>
      <c r="F246" s="230"/>
      <c r="G246" s="230"/>
      <c r="H246" s="230"/>
      <c r="I246" s="230"/>
      <c r="J246" s="231"/>
      <c r="K246" s="6"/>
    </row>
    <row r="247" spans="1:11">
      <c r="A247" s="238"/>
      <c r="B247" s="239"/>
      <c r="C247" s="239"/>
      <c r="D247" s="239"/>
      <c r="E247" s="239"/>
      <c r="F247" s="239"/>
      <c r="G247" s="239"/>
      <c r="H247" s="239"/>
      <c r="I247" s="239"/>
      <c r="J247" s="240"/>
    </row>
    <row r="248" spans="1:11" ht="16.5" thickBot="1">
      <c r="A248" s="235" t="s">
        <v>54</v>
      </c>
      <c r="B248" s="236"/>
      <c r="C248" s="236"/>
      <c r="D248" s="236"/>
      <c r="E248" s="236"/>
      <c r="F248" s="236"/>
      <c r="G248" s="236"/>
      <c r="H248" s="236"/>
      <c r="I248" s="236"/>
      <c r="J248" s="237"/>
    </row>
    <row r="249" spans="1:11" ht="15.75" customHeight="1">
      <c r="A249" s="223" t="s">
        <v>80</v>
      </c>
      <c r="B249" s="224"/>
      <c r="C249" s="224"/>
      <c r="D249" s="224"/>
      <c r="E249" s="224"/>
      <c r="F249" s="224"/>
      <c r="G249" s="224"/>
      <c r="H249" s="224"/>
      <c r="I249" s="224"/>
      <c r="J249" s="225"/>
      <c r="K249" s="6"/>
    </row>
    <row r="250" spans="1:11">
      <c r="A250" s="226"/>
      <c r="B250" s="227"/>
      <c r="C250" s="227"/>
      <c r="D250" s="227"/>
      <c r="E250" s="227"/>
      <c r="F250" s="227"/>
      <c r="G250" s="227"/>
      <c r="H250" s="227"/>
      <c r="I250" s="227"/>
      <c r="J250" s="228"/>
      <c r="K250" s="6"/>
    </row>
    <row r="251" spans="1:11">
      <c r="A251" s="226"/>
      <c r="B251" s="227"/>
      <c r="C251" s="227"/>
      <c r="D251" s="227"/>
      <c r="E251" s="227"/>
      <c r="F251" s="227"/>
      <c r="G251" s="227"/>
      <c r="H251" s="227"/>
      <c r="I251" s="227"/>
      <c r="J251" s="228"/>
      <c r="K251" s="6"/>
    </row>
    <row r="252" spans="1:11">
      <c r="A252" s="226"/>
      <c r="B252" s="227"/>
      <c r="C252" s="227"/>
      <c r="D252" s="227"/>
      <c r="E252" s="227"/>
      <c r="F252" s="227"/>
      <c r="G252" s="227"/>
      <c r="H252" s="227"/>
      <c r="I252" s="227"/>
      <c r="J252" s="228"/>
      <c r="K252" s="6"/>
    </row>
    <row r="253" spans="1:11">
      <c r="A253" s="226"/>
      <c r="B253" s="227"/>
      <c r="C253" s="227"/>
      <c r="D253" s="227"/>
      <c r="E253" s="227"/>
      <c r="F253" s="227"/>
      <c r="G253" s="227"/>
      <c r="H253" s="227"/>
      <c r="I253" s="227"/>
      <c r="J253" s="228"/>
      <c r="K253" s="6"/>
    </row>
    <row r="254" spans="1:11" ht="15.75" thickBot="1">
      <c r="A254" s="229"/>
      <c r="B254" s="230"/>
      <c r="C254" s="230"/>
      <c r="D254" s="230"/>
      <c r="E254" s="230"/>
      <c r="F254" s="230"/>
      <c r="G254" s="230"/>
      <c r="H254" s="230"/>
      <c r="I254" s="230"/>
      <c r="J254" s="231"/>
      <c r="K254" s="6"/>
    </row>
    <row r="255" spans="1:11">
      <c r="A255" s="238"/>
      <c r="B255" s="239"/>
      <c r="C255" s="239"/>
      <c r="D255" s="239"/>
      <c r="E255" s="239"/>
      <c r="F255" s="239"/>
      <c r="G255" s="239"/>
      <c r="H255" s="239"/>
      <c r="I255" s="239"/>
      <c r="J255" s="240"/>
    </row>
    <row r="256" spans="1:11" ht="16.5" customHeight="1">
      <c r="A256" s="207" t="s">
        <v>56</v>
      </c>
      <c r="B256" s="208"/>
      <c r="C256" s="208"/>
      <c r="D256" s="208"/>
      <c r="E256" s="208"/>
      <c r="F256" s="208"/>
      <c r="G256" s="208"/>
      <c r="H256" s="208"/>
      <c r="I256" s="208"/>
      <c r="J256" s="209"/>
    </row>
    <row r="257" spans="1:11" ht="15" customHeight="1" thickBot="1">
      <c r="A257" s="210"/>
      <c r="B257" s="211"/>
      <c r="C257" s="211"/>
      <c r="D257" s="211"/>
      <c r="E257" s="211"/>
      <c r="F257" s="211"/>
      <c r="G257" s="211"/>
      <c r="H257" s="211"/>
      <c r="I257" s="211"/>
      <c r="J257" s="212"/>
      <c r="K257" s="6"/>
    </row>
    <row r="258" spans="1:11" ht="15" customHeight="1">
      <c r="A258" s="213" t="s">
        <v>81</v>
      </c>
      <c r="B258" s="214"/>
      <c r="C258" s="214"/>
      <c r="D258" s="214"/>
      <c r="E258" s="214"/>
      <c r="F258" s="214"/>
      <c r="G258" s="214"/>
      <c r="H258" s="214"/>
      <c r="I258" s="214"/>
      <c r="J258" s="215"/>
      <c r="K258" s="6"/>
    </row>
    <row r="259" spans="1:11" ht="15" customHeight="1">
      <c r="A259" s="216"/>
      <c r="B259" s="217"/>
      <c r="C259" s="217"/>
      <c r="D259" s="217"/>
      <c r="E259" s="217"/>
      <c r="F259" s="217"/>
      <c r="G259" s="217"/>
      <c r="H259" s="217"/>
      <c r="I259" s="217"/>
      <c r="J259" s="218"/>
      <c r="K259" s="6"/>
    </row>
    <row r="260" spans="1:11" ht="15" customHeight="1">
      <c r="A260" s="216"/>
      <c r="B260" s="217"/>
      <c r="C260" s="217"/>
      <c r="D260" s="217"/>
      <c r="E260" s="217"/>
      <c r="F260" s="217"/>
      <c r="G260" s="217"/>
      <c r="H260" s="217"/>
      <c r="I260" s="217"/>
      <c r="J260" s="218"/>
      <c r="K260" s="6"/>
    </row>
    <row r="261" spans="1:11" ht="15" customHeight="1">
      <c r="A261" s="216"/>
      <c r="B261" s="217"/>
      <c r="C261" s="217"/>
      <c r="D261" s="217"/>
      <c r="E261" s="217"/>
      <c r="F261" s="217"/>
      <c r="G261" s="217"/>
      <c r="H261" s="217"/>
      <c r="I261" s="217"/>
      <c r="J261" s="218"/>
      <c r="K261" s="6"/>
    </row>
    <row r="262" spans="1:11" ht="15" customHeight="1">
      <c r="A262" s="216"/>
      <c r="B262" s="217"/>
      <c r="C262" s="217"/>
      <c r="D262" s="217"/>
      <c r="E262" s="217"/>
      <c r="F262" s="217"/>
      <c r="G262" s="217"/>
      <c r="H262" s="217"/>
      <c r="I262" s="217"/>
      <c r="J262" s="218"/>
      <c r="K262" s="6"/>
    </row>
    <row r="263" spans="1:11" ht="15.75" customHeight="1" thickBot="1">
      <c r="A263" s="219"/>
      <c r="B263" s="220"/>
      <c r="C263" s="220"/>
      <c r="D263" s="220"/>
      <c r="E263" s="220"/>
      <c r="F263" s="220"/>
      <c r="G263" s="220"/>
      <c r="H263" s="220"/>
      <c r="I263" s="220"/>
      <c r="J263" s="221"/>
      <c r="K263" s="6"/>
    </row>
    <row r="264" spans="1:11">
      <c r="A264" s="222"/>
      <c r="B264" s="222"/>
      <c r="C264" s="222"/>
      <c r="D264" s="222"/>
      <c r="E264" s="222"/>
      <c r="F264" s="222"/>
      <c r="G264" s="222"/>
      <c r="H264" s="222"/>
      <c r="I264" s="222"/>
      <c r="J264" s="222"/>
    </row>
    <row r="265" spans="1:11" ht="18.75">
      <c r="A265" s="246" t="s">
        <v>82</v>
      </c>
      <c r="B265" s="246"/>
      <c r="C265" s="246"/>
      <c r="D265" s="246"/>
      <c r="E265" s="246"/>
      <c r="F265" s="246"/>
      <c r="G265" s="246"/>
      <c r="H265" s="246"/>
      <c r="I265" s="246"/>
      <c r="J265" s="246"/>
    </row>
    <row r="266" spans="1:11" ht="15.75" thickBot="1">
      <c r="A266" s="247"/>
      <c r="B266" s="248"/>
      <c r="C266" s="248"/>
      <c r="D266" s="248"/>
      <c r="E266" s="248"/>
      <c r="F266" s="248"/>
      <c r="G266" s="248"/>
      <c r="H266" s="248"/>
      <c r="I266" s="248"/>
      <c r="J266" s="249"/>
    </row>
    <row r="267" spans="1:11" ht="16.5" thickBot="1">
      <c r="A267" s="250" t="s">
        <v>45</v>
      </c>
      <c r="B267" s="251"/>
      <c r="C267" s="252" t="s">
        <v>83</v>
      </c>
      <c r="D267" s="253"/>
      <c r="E267" s="253"/>
      <c r="F267" s="253"/>
      <c r="G267" s="253"/>
      <c r="H267" s="253"/>
      <c r="I267" s="253"/>
      <c r="J267" s="254"/>
      <c r="K267" s="6"/>
    </row>
    <row r="268" spans="1:11" ht="15.75" thickBot="1">
      <c r="A268" s="255"/>
      <c r="B268" s="256"/>
      <c r="C268" s="256"/>
      <c r="D268" s="256"/>
      <c r="E268" s="256"/>
      <c r="F268" s="256"/>
      <c r="G268" s="256"/>
      <c r="H268" s="256"/>
      <c r="I268" s="256"/>
      <c r="J268" s="257"/>
    </row>
    <row r="269" spans="1:11" ht="15.75" thickBot="1">
      <c r="A269" s="241" t="s">
        <v>47</v>
      </c>
      <c r="B269" s="242"/>
      <c r="C269" s="243"/>
      <c r="D269" s="2" t="s">
        <v>60</v>
      </c>
      <c r="E269" s="17"/>
      <c r="F269" s="244" t="s">
        <v>49</v>
      </c>
      <c r="G269" s="244"/>
      <c r="H269" s="245"/>
      <c r="I269" s="2" t="s">
        <v>60</v>
      </c>
      <c r="J269" s="18"/>
    </row>
    <row r="270" spans="1:11">
      <c r="A270" s="238"/>
      <c r="B270" s="239"/>
      <c r="C270" s="239"/>
      <c r="D270" s="239"/>
      <c r="E270" s="239"/>
      <c r="F270" s="239"/>
      <c r="G270" s="239"/>
      <c r="H270" s="239"/>
      <c r="I270" s="239"/>
      <c r="J270" s="240"/>
    </row>
    <row r="271" spans="1:11" ht="16.5" thickBot="1">
      <c r="A271" s="235" t="s">
        <v>50</v>
      </c>
      <c r="B271" s="236"/>
      <c r="C271" s="236"/>
      <c r="D271" s="236"/>
      <c r="E271" s="236"/>
      <c r="F271" s="236"/>
      <c r="G271" s="236"/>
      <c r="H271" s="236"/>
      <c r="I271" s="236"/>
      <c r="J271" s="237"/>
    </row>
    <row r="272" spans="1:11">
      <c r="A272" s="223" t="s">
        <v>84</v>
      </c>
      <c r="B272" s="224"/>
      <c r="C272" s="224"/>
      <c r="D272" s="224"/>
      <c r="E272" s="224"/>
      <c r="F272" s="224"/>
      <c r="G272" s="224"/>
      <c r="H272" s="224"/>
      <c r="I272" s="224"/>
      <c r="J272" s="225"/>
      <c r="K272" s="6"/>
    </row>
    <row r="273" spans="1:11">
      <c r="A273" s="232"/>
      <c r="B273" s="233"/>
      <c r="C273" s="233"/>
      <c r="D273" s="233"/>
      <c r="E273" s="233"/>
      <c r="F273" s="233"/>
      <c r="G273" s="233"/>
      <c r="H273" s="233"/>
      <c r="I273" s="233"/>
      <c r="J273" s="234"/>
      <c r="K273" s="6"/>
    </row>
    <row r="274" spans="1:11">
      <c r="A274" s="232"/>
      <c r="B274" s="233"/>
      <c r="C274" s="233"/>
      <c r="D274" s="233"/>
      <c r="E274" s="233"/>
      <c r="F274" s="233"/>
      <c r="G274" s="233"/>
      <c r="H274" s="233"/>
      <c r="I274" s="233"/>
      <c r="J274" s="234"/>
      <c r="K274" s="6"/>
    </row>
    <row r="275" spans="1:11">
      <c r="A275" s="232"/>
      <c r="B275" s="233"/>
      <c r="C275" s="233"/>
      <c r="D275" s="233"/>
      <c r="E275" s="233"/>
      <c r="F275" s="233"/>
      <c r="G275" s="233"/>
      <c r="H275" s="233"/>
      <c r="I275" s="233"/>
      <c r="J275" s="234"/>
      <c r="K275" s="6"/>
    </row>
    <row r="276" spans="1:11">
      <c r="A276" s="232"/>
      <c r="B276" s="233"/>
      <c r="C276" s="233"/>
      <c r="D276" s="233"/>
      <c r="E276" s="233"/>
      <c r="F276" s="233"/>
      <c r="G276" s="233"/>
      <c r="H276" s="233"/>
      <c r="I276" s="233"/>
      <c r="J276" s="234"/>
      <c r="K276" s="6"/>
    </row>
    <row r="277" spans="1:11">
      <c r="A277" s="232"/>
      <c r="B277" s="233"/>
      <c r="C277" s="233"/>
      <c r="D277" s="233"/>
      <c r="E277" s="233"/>
      <c r="F277" s="233"/>
      <c r="G277" s="233"/>
      <c r="H277" s="233"/>
      <c r="I277" s="233"/>
      <c r="J277" s="234"/>
      <c r="K277" s="6"/>
    </row>
    <row r="278" spans="1:11">
      <c r="A278" s="232"/>
      <c r="B278" s="233"/>
      <c r="C278" s="233"/>
      <c r="D278" s="233"/>
      <c r="E278" s="233"/>
      <c r="F278" s="233"/>
      <c r="G278" s="233"/>
      <c r="H278" s="233"/>
      <c r="I278" s="233"/>
      <c r="J278" s="234"/>
      <c r="K278" s="6"/>
    </row>
    <row r="279" spans="1:11">
      <c r="A279" s="232"/>
      <c r="B279" s="233"/>
      <c r="C279" s="233"/>
      <c r="D279" s="233"/>
      <c r="E279" s="233"/>
      <c r="F279" s="233"/>
      <c r="G279" s="233"/>
      <c r="H279" s="233"/>
      <c r="I279" s="233"/>
      <c r="J279" s="234"/>
      <c r="K279" s="6"/>
    </row>
    <row r="280" spans="1:11">
      <c r="A280" s="232"/>
      <c r="B280" s="233"/>
      <c r="C280" s="233"/>
      <c r="D280" s="233"/>
      <c r="E280" s="233"/>
      <c r="F280" s="233"/>
      <c r="G280" s="233"/>
      <c r="H280" s="233"/>
      <c r="I280" s="233"/>
      <c r="J280" s="234"/>
      <c r="K280" s="6"/>
    </row>
    <row r="281" spans="1:11">
      <c r="A281" s="232"/>
      <c r="B281" s="233"/>
      <c r="C281" s="233"/>
      <c r="D281" s="233"/>
      <c r="E281" s="233"/>
      <c r="F281" s="233"/>
      <c r="G281" s="233"/>
      <c r="H281" s="233"/>
      <c r="I281" s="233"/>
      <c r="J281" s="234"/>
      <c r="K281" s="6"/>
    </row>
    <row r="282" spans="1:11">
      <c r="A282" s="232"/>
      <c r="B282" s="233"/>
      <c r="C282" s="233"/>
      <c r="D282" s="233"/>
      <c r="E282" s="233"/>
      <c r="F282" s="233"/>
      <c r="G282" s="233"/>
      <c r="H282" s="233"/>
      <c r="I282" s="233"/>
      <c r="J282" s="234"/>
      <c r="K282" s="6"/>
    </row>
    <row r="283" spans="1:11">
      <c r="A283" s="232"/>
      <c r="B283" s="233"/>
      <c r="C283" s="233"/>
      <c r="D283" s="233"/>
      <c r="E283" s="233"/>
      <c r="F283" s="233"/>
      <c r="G283" s="233"/>
      <c r="H283" s="233"/>
      <c r="I283" s="233"/>
      <c r="J283" s="234"/>
      <c r="K283" s="6"/>
    </row>
    <row r="284" spans="1:11">
      <c r="A284" s="232"/>
      <c r="B284" s="233"/>
      <c r="C284" s="233"/>
      <c r="D284" s="233"/>
      <c r="E284" s="233"/>
      <c r="F284" s="233"/>
      <c r="G284" s="233"/>
      <c r="H284" s="233"/>
      <c r="I284" s="233"/>
      <c r="J284" s="234"/>
      <c r="K284" s="6"/>
    </row>
    <row r="285" spans="1:11">
      <c r="A285" s="232"/>
      <c r="B285" s="233"/>
      <c r="C285" s="233"/>
      <c r="D285" s="233"/>
      <c r="E285" s="233"/>
      <c r="F285" s="233"/>
      <c r="G285" s="233"/>
      <c r="H285" s="233"/>
      <c r="I285" s="233"/>
      <c r="J285" s="234"/>
      <c r="K285" s="6"/>
    </row>
    <row r="286" spans="1:11">
      <c r="A286" s="232"/>
      <c r="B286" s="233"/>
      <c r="C286" s="233"/>
      <c r="D286" s="233"/>
      <c r="E286" s="233"/>
      <c r="F286" s="233"/>
      <c r="G286" s="233"/>
      <c r="H286" s="233"/>
      <c r="I286" s="233"/>
      <c r="J286" s="234"/>
      <c r="K286" s="6"/>
    </row>
    <row r="287" spans="1:11">
      <c r="A287" s="232"/>
      <c r="B287" s="233"/>
      <c r="C287" s="233"/>
      <c r="D287" s="233"/>
      <c r="E287" s="233"/>
      <c r="F287" s="233"/>
      <c r="G287" s="233"/>
      <c r="H287" s="233"/>
      <c r="I287" s="233"/>
      <c r="J287" s="234"/>
      <c r="K287" s="6"/>
    </row>
    <row r="288" spans="1:11">
      <c r="A288" s="232"/>
      <c r="B288" s="233"/>
      <c r="C288" s="233"/>
      <c r="D288" s="233"/>
      <c r="E288" s="233"/>
      <c r="F288" s="233"/>
      <c r="G288" s="233"/>
      <c r="H288" s="233"/>
      <c r="I288" s="233"/>
      <c r="J288" s="234"/>
      <c r="K288" s="6"/>
    </row>
    <row r="289" spans="1:11">
      <c r="A289" s="232"/>
      <c r="B289" s="233"/>
      <c r="C289" s="233"/>
      <c r="D289" s="233"/>
      <c r="E289" s="233"/>
      <c r="F289" s="233"/>
      <c r="G289" s="233"/>
      <c r="H289" s="233"/>
      <c r="I289" s="233"/>
      <c r="J289" s="234"/>
      <c r="K289" s="6"/>
    </row>
    <row r="290" spans="1:11">
      <c r="A290" s="232"/>
      <c r="B290" s="233"/>
      <c r="C290" s="233"/>
      <c r="D290" s="233"/>
      <c r="E290" s="233"/>
      <c r="F290" s="233"/>
      <c r="G290" s="233"/>
      <c r="H290" s="233"/>
      <c r="I290" s="233"/>
      <c r="J290" s="234"/>
      <c r="K290" s="6"/>
    </row>
    <row r="291" spans="1:11">
      <c r="A291" s="232"/>
      <c r="B291" s="233"/>
      <c r="C291" s="233"/>
      <c r="D291" s="233"/>
      <c r="E291" s="233"/>
      <c r="F291" s="233"/>
      <c r="G291" s="233"/>
      <c r="H291" s="233"/>
      <c r="I291" s="233"/>
      <c r="J291" s="234"/>
      <c r="K291" s="6"/>
    </row>
    <row r="292" spans="1:11">
      <c r="A292" s="232"/>
      <c r="B292" s="233"/>
      <c r="C292" s="233"/>
      <c r="D292" s="233"/>
      <c r="E292" s="233"/>
      <c r="F292" s="233"/>
      <c r="G292" s="233"/>
      <c r="H292" s="233"/>
      <c r="I292" s="233"/>
      <c r="J292" s="234"/>
      <c r="K292" s="6"/>
    </row>
    <row r="293" spans="1:11">
      <c r="A293" s="232"/>
      <c r="B293" s="233"/>
      <c r="C293" s="233"/>
      <c r="D293" s="233"/>
      <c r="E293" s="233"/>
      <c r="F293" s="233"/>
      <c r="G293" s="233"/>
      <c r="H293" s="233"/>
      <c r="I293" s="233"/>
      <c r="J293" s="234"/>
      <c r="K293" s="6"/>
    </row>
    <row r="294" spans="1:11">
      <c r="A294" s="232"/>
      <c r="B294" s="233"/>
      <c r="C294" s="233"/>
      <c r="D294" s="233"/>
      <c r="E294" s="233"/>
      <c r="F294" s="233"/>
      <c r="G294" s="233"/>
      <c r="H294" s="233"/>
      <c r="I294" s="233"/>
      <c r="J294" s="234"/>
      <c r="K294" s="6"/>
    </row>
    <row r="295" spans="1:11">
      <c r="A295" s="232"/>
      <c r="B295" s="233"/>
      <c r="C295" s="233"/>
      <c r="D295" s="233"/>
      <c r="E295" s="233"/>
      <c r="F295" s="233"/>
      <c r="G295" s="233"/>
      <c r="H295" s="233"/>
      <c r="I295" s="233"/>
      <c r="J295" s="234"/>
      <c r="K295" s="6"/>
    </row>
    <row r="296" spans="1:11">
      <c r="A296" s="232"/>
      <c r="B296" s="233"/>
      <c r="C296" s="233"/>
      <c r="D296" s="233"/>
      <c r="E296" s="233"/>
      <c r="F296" s="233"/>
      <c r="G296" s="233"/>
      <c r="H296" s="233"/>
      <c r="I296" s="233"/>
      <c r="J296" s="234"/>
      <c r="K296" s="6"/>
    </row>
    <row r="297" spans="1:11">
      <c r="A297" s="232"/>
      <c r="B297" s="233"/>
      <c r="C297" s="233"/>
      <c r="D297" s="233"/>
      <c r="E297" s="233"/>
      <c r="F297" s="233"/>
      <c r="G297" s="233"/>
      <c r="H297" s="233"/>
      <c r="I297" s="233"/>
      <c r="J297" s="234"/>
      <c r="K297" s="6"/>
    </row>
    <row r="298" spans="1:11">
      <c r="A298" s="226"/>
      <c r="B298" s="227"/>
      <c r="C298" s="227"/>
      <c r="D298" s="227"/>
      <c r="E298" s="227"/>
      <c r="F298" s="227"/>
      <c r="G298" s="227"/>
      <c r="H298" s="227"/>
      <c r="I298" s="227"/>
      <c r="J298" s="228"/>
      <c r="K298" s="6"/>
    </row>
    <row r="299" spans="1:11">
      <c r="A299" s="226"/>
      <c r="B299" s="227"/>
      <c r="C299" s="227"/>
      <c r="D299" s="227"/>
      <c r="E299" s="227"/>
      <c r="F299" s="227"/>
      <c r="G299" s="227"/>
      <c r="H299" s="227"/>
      <c r="I299" s="227"/>
      <c r="J299" s="228"/>
      <c r="K299" s="6"/>
    </row>
    <row r="300" spans="1:11">
      <c r="A300" s="226"/>
      <c r="B300" s="227"/>
      <c r="C300" s="227"/>
      <c r="D300" s="227"/>
      <c r="E300" s="227"/>
      <c r="F300" s="227"/>
      <c r="G300" s="227"/>
      <c r="H300" s="227"/>
      <c r="I300" s="227"/>
      <c r="J300" s="228"/>
      <c r="K300" s="6"/>
    </row>
    <row r="301" spans="1:11">
      <c r="A301" s="226"/>
      <c r="B301" s="227"/>
      <c r="C301" s="227"/>
      <c r="D301" s="227"/>
      <c r="E301" s="227"/>
      <c r="F301" s="227"/>
      <c r="G301" s="227"/>
      <c r="H301" s="227"/>
      <c r="I301" s="227"/>
      <c r="J301" s="228"/>
      <c r="K301" s="6"/>
    </row>
    <row r="302" spans="1:11">
      <c r="A302" s="226"/>
      <c r="B302" s="227"/>
      <c r="C302" s="227"/>
      <c r="D302" s="227"/>
      <c r="E302" s="227"/>
      <c r="F302" s="227"/>
      <c r="G302" s="227"/>
      <c r="H302" s="227"/>
      <c r="I302" s="227"/>
      <c r="J302" s="228"/>
      <c r="K302" s="6"/>
    </row>
    <row r="303" spans="1:11">
      <c r="A303" s="226"/>
      <c r="B303" s="227"/>
      <c r="C303" s="227"/>
      <c r="D303" s="227"/>
      <c r="E303" s="227"/>
      <c r="F303" s="227"/>
      <c r="G303" s="227"/>
      <c r="H303" s="227"/>
      <c r="I303" s="227"/>
      <c r="J303" s="228"/>
      <c r="K303" s="6"/>
    </row>
    <row r="304" spans="1:11">
      <c r="A304" s="226"/>
      <c r="B304" s="227"/>
      <c r="C304" s="227"/>
      <c r="D304" s="227"/>
      <c r="E304" s="227"/>
      <c r="F304" s="227"/>
      <c r="G304" s="227"/>
      <c r="H304" s="227"/>
      <c r="I304" s="227"/>
      <c r="J304" s="228"/>
      <c r="K304" s="6"/>
    </row>
    <row r="305" spans="1:11">
      <c r="A305" s="226"/>
      <c r="B305" s="227"/>
      <c r="C305" s="227"/>
      <c r="D305" s="227"/>
      <c r="E305" s="227"/>
      <c r="F305" s="227"/>
      <c r="G305" s="227"/>
      <c r="H305" s="227"/>
      <c r="I305" s="227"/>
      <c r="J305" s="228"/>
      <c r="K305" s="6"/>
    </row>
    <row r="306" spans="1:11" ht="15.75" thickBot="1">
      <c r="A306" s="229"/>
      <c r="B306" s="230"/>
      <c r="C306" s="230"/>
      <c r="D306" s="230"/>
      <c r="E306" s="230"/>
      <c r="F306" s="230"/>
      <c r="G306" s="230"/>
      <c r="H306" s="230"/>
      <c r="I306" s="230"/>
      <c r="J306" s="231"/>
      <c r="K306" s="6"/>
    </row>
    <row r="307" spans="1:11">
      <c r="A307" s="238"/>
      <c r="B307" s="239"/>
      <c r="C307" s="239"/>
      <c r="D307" s="239"/>
      <c r="E307" s="239"/>
      <c r="F307" s="239"/>
      <c r="G307" s="239"/>
      <c r="H307" s="239"/>
      <c r="I307" s="239"/>
      <c r="J307" s="240"/>
    </row>
    <row r="308" spans="1:11" ht="16.5" thickBot="1">
      <c r="A308" s="235" t="s">
        <v>52</v>
      </c>
      <c r="B308" s="236"/>
      <c r="C308" s="236"/>
      <c r="D308" s="236"/>
      <c r="E308" s="236"/>
      <c r="F308" s="236"/>
      <c r="G308" s="236"/>
      <c r="H308" s="236"/>
      <c r="I308" s="236"/>
      <c r="J308" s="237"/>
    </row>
    <row r="309" spans="1:11">
      <c r="A309" s="223" t="s">
        <v>85</v>
      </c>
      <c r="B309" s="224"/>
      <c r="C309" s="224"/>
      <c r="D309" s="224"/>
      <c r="E309" s="224"/>
      <c r="F309" s="224"/>
      <c r="G309" s="224"/>
      <c r="H309" s="224"/>
      <c r="I309" s="224"/>
      <c r="J309" s="225"/>
      <c r="K309" s="6"/>
    </row>
    <row r="310" spans="1:11">
      <c r="A310" s="232"/>
      <c r="B310" s="233"/>
      <c r="C310" s="233"/>
      <c r="D310" s="233"/>
      <c r="E310" s="233"/>
      <c r="F310" s="233"/>
      <c r="G310" s="233"/>
      <c r="H310" s="233"/>
      <c r="I310" s="233"/>
      <c r="J310" s="234"/>
      <c r="K310" s="6"/>
    </row>
    <row r="311" spans="1:11">
      <c r="A311" s="226"/>
      <c r="B311" s="227"/>
      <c r="C311" s="227"/>
      <c r="D311" s="227"/>
      <c r="E311" s="227"/>
      <c r="F311" s="227"/>
      <c r="G311" s="227"/>
      <c r="H311" s="227"/>
      <c r="I311" s="227"/>
      <c r="J311" s="228"/>
      <c r="K311" s="6"/>
    </row>
    <row r="312" spans="1:11">
      <c r="A312" s="226"/>
      <c r="B312" s="227"/>
      <c r="C312" s="227"/>
      <c r="D312" s="227"/>
      <c r="E312" s="227"/>
      <c r="F312" s="227"/>
      <c r="G312" s="227"/>
      <c r="H312" s="227"/>
      <c r="I312" s="227"/>
      <c r="J312" s="228"/>
      <c r="K312" s="6"/>
    </row>
    <row r="313" spans="1:11">
      <c r="A313" s="226"/>
      <c r="B313" s="227"/>
      <c r="C313" s="227"/>
      <c r="D313" s="227"/>
      <c r="E313" s="227"/>
      <c r="F313" s="227"/>
      <c r="G313" s="227"/>
      <c r="H313" s="227"/>
      <c r="I313" s="227"/>
      <c r="J313" s="228"/>
      <c r="K313" s="6"/>
    </row>
    <row r="314" spans="1:11" ht="15.75" thickBot="1">
      <c r="A314" s="229"/>
      <c r="B314" s="230"/>
      <c r="C314" s="230"/>
      <c r="D314" s="230"/>
      <c r="E314" s="230"/>
      <c r="F314" s="230"/>
      <c r="G314" s="230"/>
      <c r="H314" s="230"/>
      <c r="I314" s="230"/>
      <c r="J314" s="231"/>
      <c r="K314" s="6"/>
    </row>
    <row r="315" spans="1:11">
      <c r="A315" s="238"/>
      <c r="B315" s="239"/>
      <c r="C315" s="239"/>
      <c r="D315" s="239"/>
      <c r="E315" s="239"/>
      <c r="F315" s="239"/>
      <c r="G315" s="239"/>
      <c r="H315" s="239"/>
      <c r="I315" s="239"/>
      <c r="J315" s="240"/>
    </row>
    <row r="316" spans="1:11" ht="16.5" thickBot="1">
      <c r="A316" s="235" t="s">
        <v>54</v>
      </c>
      <c r="B316" s="236"/>
      <c r="C316" s="236"/>
      <c r="D316" s="236"/>
      <c r="E316" s="236"/>
      <c r="F316" s="236"/>
      <c r="G316" s="236"/>
      <c r="H316" s="236"/>
      <c r="I316" s="236"/>
      <c r="J316" s="237"/>
    </row>
    <row r="317" spans="1:11">
      <c r="A317" s="223" t="s">
        <v>86</v>
      </c>
      <c r="B317" s="224"/>
      <c r="C317" s="224"/>
      <c r="D317" s="224"/>
      <c r="E317" s="224"/>
      <c r="F317" s="224"/>
      <c r="G317" s="224"/>
      <c r="H317" s="224"/>
      <c r="I317" s="224"/>
      <c r="J317" s="225"/>
      <c r="K317" s="6"/>
    </row>
    <row r="318" spans="1:11">
      <c r="A318" s="232"/>
      <c r="B318" s="233"/>
      <c r="C318" s="233"/>
      <c r="D318" s="233"/>
      <c r="E318" s="233"/>
      <c r="F318" s="233"/>
      <c r="G318" s="233"/>
      <c r="H318" s="233"/>
      <c r="I318" s="233"/>
      <c r="J318" s="234"/>
      <c r="K318" s="6"/>
    </row>
    <row r="319" spans="1:11">
      <c r="A319" s="232"/>
      <c r="B319" s="233"/>
      <c r="C319" s="233"/>
      <c r="D319" s="233"/>
      <c r="E319" s="233"/>
      <c r="F319" s="233"/>
      <c r="G319" s="233"/>
      <c r="H319" s="233"/>
      <c r="I319" s="233"/>
      <c r="J319" s="234"/>
      <c r="K319" s="6"/>
    </row>
    <row r="320" spans="1:11">
      <c r="A320" s="232"/>
      <c r="B320" s="233"/>
      <c r="C320" s="233"/>
      <c r="D320" s="233"/>
      <c r="E320" s="233"/>
      <c r="F320" s="233"/>
      <c r="G320" s="233"/>
      <c r="H320" s="233"/>
      <c r="I320" s="233"/>
      <c r="J320" s="234"/>
      <c r="K320" s="6"/>
    </row>
    <row r="321" spans="1:11">
      <c r="A321" s="232"/>
      <c r="B321" s="233"/>
      <c r="C321" s="233"/>
      <c r="D321" s="233"/>
      <c r="E321" s="233"/>
      <c r="F321" s="233"/>
      <c r="G321" s="233"/>
      <c r="H321" s="233"/>
      <c r="I321" s="233"/>
      <c r="J321" s="234"/>
      <c r="K321" s="6"/>
    </row>
    <row r="322" spans="1:11">
      <c r="A322" s="226"/>
      <c r="B322" s="227"/>
      <c r="C322" s="227"/>
      <c r="D322" s="227"/>
      <c r="E322" s="227"/>
      <c r="F322" s="227"/>
      <c r="G322" s="227"/>
      <c r="H322" s="227"/>
      <c r="I322" s="227"/>
      <c r="J322" s="228"/>
      <c r="K322" s="6"/>
    </row>
    <row r="323" spans="1:11">
      <c r="A323" s="226"/>
      <c r="B323" s="227"/>
      <c r="C323" s="227"/>
      <c r="D323" s="227"/>
      <c r="E323" s="227"/>
      <c r="F323" s="227"/>
      <c r="G323" s="227"/>
      <c r="H323" s="227"/>
      <c r="I323" s="227"/>
      <c r="J323" s="228"/>
      <c r="K323" s="6"/>
    </row>
    <row r="324" spans="1:11">
      <c r="A324" s="226"/>
      <c r="B324" s="227"/>
      <c r="C324" s="227"/>
      <c r="D324" s="227"/>
      <c r="E324" s="227"/>
      <c r="F324" s="227"/>
      <c r="G324" s="227"/>
      <c r="H324" s="227"/>
      <c r="I324" s="227"/>
      <c r="J324" s="228"/>
      <c r="K324" s="6"/>
    </row>
    <row r="325" spans="1:11">
      <c r="A325" s="226"/>
      <c r="B325" s="227"/>
      <c r="C325" s="227"/>
      <c r="D325" s="227"/>
      <c r="E325" s="227"/>
      <c r="F325" s="227"/>
      <c r="G325" s="227"/>
      <c r="H325" s="227"/>
      <c r="I325" s="227"/>
      <c r="J325" s="228"/>
      <c r="K325" s="6"/>
    </row>
    <row r="326" spans="1:11" ht="15.75" thickBot="1">
      <c r="A326" s="229"/>
      <c r="B326" s="230"/>
      <c r="C326" s="230"/>
      <c r="D326" s="230"/>
      <c r="E326" s="230"/>
      <c r="F326" s="230"/>
      <c r="G326" s="230"/>
      <c r="H326" s="230"/>
      <c r="I326" s="230"/>
      <c r="J326" s="231"/>
      <c r="K326" s="6"/>
    </row>
    <row r="327" spans="1:11">
      <c r="A327" s="238"/>
      <c r="B327" s="239"/>
      <c r="C327" s="239"/>
      <c r="D327" s="239"/>
      <c r="E327" s="239"/>
      <c r="F327" s="239"/>
      <c r="G327" s="239"/>
      <c r="H327" s="239"/>
      <c r="I327" s="239"/>
      <c r="J327" s="240"/>
    </row>
    <row r="328" spans="1:11" ht="16.5" customHeight="1">
      <c r="A328" s="207" t="s">
        <v>56</v>
      </c>
      <c r="B328" s="208"/>
      <c r="C328" s="208"/>
      <c r="D328" s="208"/>
      <c r="E328" s="208"/>
      <c r="F328" s="208"/>
      <c r="G328" s="208"/>
      <c r="H328" s="208"/>
      <c r="I328" s="208"/>
      <c r="J328" s="209"/>
    </row>
    <row r="329" spans="1:11" ht="15" customHeight="1" thickBot="1">
      <c r="A329" s="210"/>
      <c r="B329" s="211"/>
      <c r="C329" s="211"/>
      <c r="D329" s="211"/>
      <c r="E329" s="211"/>
      <c r="F329" s="211"/>
      <c r="G329" s="211"/>
      <c r="H329" s="211"/>
      <c r="I329" s="211"/>
      <c r="J329" s="212"/>
      <c r="K329" s="6"/>
    </row>
    <row r="330" spans="1:11" ht="15" customHeight="1">
      <c r="A330" s="213" t="s">
        <v>87</v>
      </c>
      <c r="B330" s="214"/>
      <c r="C330" s="214"/>
      <c r="D330" s="214"/>
      <c r="E330" s="214"/>
      <c r="F330" s="214"/>
      <c r="G330" s="214"/>
      <c r="H330" s="214"/>
      <c r="I330" s="214"/>
      <c r="J330" s="215"/>
      <c r="K330" s="6"/>
    </row>
    <row r="331" spans="1:11" ht="15" customHeight="1">
      <c r="A331" s="216"/>
      <c r="B331" s="217"/>
      <c r="C331" s="217"/>
      <c r="D331" s="217"/>
      <c r="E331" s="217"/>
      <c r="F331" s="217"/>
      <c r="G331" s="217"/>
      <c r="H331" s="217"/>
      <c r="I331" s="217"/>
      <c r="J331" s="218"/>
      <c r="K331" s="6"/>
    </row>
    <row r="332" spans="1:11" ht="15" customHeight="1">
      <c r="A332" s="216"/>
      <c r="B332" s="217"/>
      <c r="C332" s="217"/>
      <c r="D332" s="217"/>
      <c r="E332" s="217"/>
      <c r="F332" s="217"/>
      <c r="G332" s="217"/>
      <c r="H332" s="217"/>
      <c r="I332" s="217"/>
      <c r="J332" s="218"/>
      <c r="K332" s="6"/>
    </row>
    <row r="333" spans="1:11" ht="15" customHeight="1">
      <c r="A333" s="216"/>
      <c r="B333" s="217"/>
      <c r="C333" s="217"/>
      <c r="D333" s="217"/>
      <c r="E333" s="217"/>
      <c r="F333" s="217"/>
      <c r="G333" s="217"/>
      <c r="H333" s="217"/>
      <c r="I333" s="217"/>
      <c r="J333" s="218"/>
      <c r="K333" s="6"/>
    </row>
    <row r="334" spans="1:11" ht="15" customHeight="1">
      <c r="A334" s="216"/>
      <c r="B334" s="217"/>
      <c r="C334" s="217"/>
      <c r="D334" s="217"/>
      <c r="E334" s="217"/>
      <c r="F334" s="217"/>
      <c r="G334" s="217"/>
      <c r="H334" s="217"/>
      <c r="I334" s="217"/>
      <c r="J334" s="218"/>
      <c r="K334" s="6"/>
    </row>
    <row r="335" spans="1:11" ht="15.75" customHeight="1" thickBot="1">
      <c r="A335" s="219"/>
      <c r="B335" s="220"/>
      <c r="C335" s="220"/>
      <c r="D335" s="220"/>
      <c r="E335" s="220"/>
      <c r="F335" s="220"/>
      <c r="G335" s="220"/>
      <c r="H335" s="220"/>
      <c r="I335" s="220"/>
      <c r="J335" s="221"/>
      <c r="K335" s="6"/>
    </row>
    <row r="336" spans="1:11">
      <c r="A336" s="222"/>
      <c r="B336" s="222"/>
      <c r="C336" s="222"/>
      <c r="D336" s="222"/>
      <c r="E336" s="222"/>
      <c r="F336" s="222"/>
      <c r="G336" s="222"/>
      <c r="H336" s="222"/>
      <c r="I336" s="222"/>
      <c r="J336" s="222"/>
    </row>
    <row r="337" spans="1:11" ht="18.75">
      <c r="A337" s="246" t="s">
        <v>88</v>
      </c>
      <c r="B337" s="246"/>
      <c r="C337" s="246"/>
      <c r="D337" s="246"/>
      <c r="E337" s="246"/>
      <c r="F337" s="246"/>
      <c r="G337" s="246"/>
      <c r="H337" s="246"/>
      <c r="I337" s="246"/>
      <c r="J337" s="246"/>
    </row>
    <row r="338" spans="1:11" ht="15.75" thickBot="1">
      <c r="A338" s="247"/>
      <c r="B338" s="248"/>
      <c r="C338" s="248"/>
      <c r="D338" s="248"/>
      <c r="E338" s="248"/>
      <c r="F338" s="248"/>
      <c r="G338" s="248"/>
      <c r="H338" s="248"/>
      <c r="I338" s="248"/>
      <c r="J338" s="249"/>
    </row>
    <row r="339" spans="1:11" ht="16.5" thickBot="1">
      <c r="A339" s="250" t="s">
        <v>45</v>
      </c>
      <c r="B339" s="251"/>
      <c r="C339" s="252" t="s">
        <v>89</v>
      </c>
      <c r="D339" s="253"/>
      <c r="E339" s="253"/>
      <c r="F339" s="253"/>
      <c r="G339" s="253"/>
      <c r="H339" s="253"/>
      <c r="I339" s="253"/>
      <c r="J339" s="254"/>
      <c r="K339" s="6"/>
    </row>
    <row r="340" spans="1:11" ht="15.75" thickBot="1">
      <c r="A340" s="255"/>
      <c r="B340" s="256"/>
      <c r="C340" s="256"/>
      <c r="D340" s="256"/>
      <c r="E340" s="256"/>
      <c r="F340" s="256"/>
      <c r="G340" s="256"/>
      <c r="H340" s="256"/>
      <c r="I340" s="256"/>
      <c r="J340" s="257"/>
    </row>
    <row r="341" spans="1:11" ht="15.75" thickBot="1">
      <c r="A341" s="241" t="s">
        <v>47</v>
      </c>
      <c r="B341" s="242"/>
      <c r="C341" s="243"/>
      <c r="D341" s="2" t="s">
        <v>60</v>
      </c>
      <c r="E341" s="17"/>
      <c r="F341" s="244" t="s">
        <v>49</v>
      </c>
      <c r="G341" s="244"/>
      <c r="H341" s="245"/>
      <c r="I341" s="2" t="s">
        <v>61</v>
      </c>
      <c r="J341" s="18"/>
    </row>
    <row r="342" spans="1:11">
      <c r="A342" s="238"/>
      <c r="B342" s="239"/>
      <c r="C342" s="239"/>
      <c r="D342" s="239"/>
      <c r="E342" s="239"/>
      <c r="F342" s="239"/>
      <c r="G342" s="239"/>
      <c r="H342" s="239"/>
      <c r="I342" s="239"/>
      <c r="J342" s="240"/>
    </row>
    <row r="343" spans="1:11" ht="16.5" thickBot="1">
      <c r="A343" s="235" t="s">
        <v>50</v>
      </c>
      <c r="B343" s="236"/>
      <c r="C343" s="236"/>
      <c r="D343" s="236"/>
      <c r="E343" s="236"/>
      <c r="F343" s="236"/>
      <c r="G343" s="236"/>
      <c r="H343" s="236"/>
      <c r="I343" s="236"/>
      <c r="J343" s="237"/>
    </row>
    <row r="344" spans="1:11">
      <c r="A344" s="223" t="s">
        <v>90</v>
      </c>
      <c r="B344" s="224"/>
      <c r="C344" s="224"/>
      <c r="D344" s="224"/>
      <c r="E344" s="224"/>
      <c r="F344" s="224"/>
      <c r="G344" s="224"/>
      <c r="H344" s="224"/>
      <c r="I344" s="224"/>
      <c r="J344" s="225"/>
      <c r="K344" s="6"/>
    </row>
    <row r="345" spans="1:11">
      <c r="A345" s="226"/>
      <c r="B345" s="227"/>
      <c r="C345" s="227"/>
      <c r="D345" s="227"/>
      <c r="E345" s="227"/>
      <c r="F345" s="227"/>
      <c r="G345" s="227"/>
      <c r="H345" s="227"/>
      <c r="I345" s="227"/>
      <c r="J345" s="228"/>
      <c r="K345" s="6"/>
    </row>
    <row r="346" spans="1:11">
      <c r="A346" s="226"/>
      <c r="B346" s="227"/>
      <c r="C346" s="227"/>
      <c r="D346" s="227"/>
      <c r="E346" s="227"/>
      <c r="F346" s="227"/>
      <c r="G346" s="227"/>
      <c r="H346" s="227"/>
      <c r="I346" s="227"/>
      <c r="J346" s="228"/>
      <c r="K346" s="6"/>
    </row>
    <row r="347" spans="1:11">
      <c r="A347" s="226"/>
      <c r="B347" s="227"/>
      <c r="C347" s="227"/>
      <c r="D347" s="227"/>
      <c r="E347" s="227"/>
      <c r="F347" s="227"/>
      <c r="G347" s="227"/>
      <c r="H347" s="227"/>
      <c r="I347" s="227"/>
      <c r="J347" s="228"/>
      <c r="K347" s="6"/>
    </row>
    <row r="348" spans="1:11">
      <c r="A348" s="226"/>
      <c r="B348" s="227"/>
      <c r="C348" s="227"/>
      <c r="D348" s="227"/>
      <c r="E348" s="227"/>
      <c r="F348" s="227"/>
      <c r="G348" s="227"/>
      <c r="H348" s="227"/>
      <c r="I348" s="227"/>
      <c r="J348" s="228"/>
      <c r="K348" s="6"/>
    </row>
    <row r="349" spans="1:11">
      <c r="A349" s="226"/>
      <c r="B349" s="227"/>
      <c r="C349" s="227"/>
      <c r="D349" s="227"/>
      <c r="E349" s="227"/>
      <c r="F349" s="227"/>
      <c r="G349" s="227"/>
      <c r="H349" s="227"/>
      <c r="I349" s="227"/>
      <c r="J349" s="228"/>
      <c r="K349" s="6"/>
    </row>
    <row r="350" spans="1:11">
      <c r="A350" s="226"/>
      <c r="B350" s="227"/>
      <c r="C350" s="227"/>
      <c r="D350" s="227"/>
      <c r="E350" s="227"/>
      <c r="F350" s="227"/>
      <c r="G350" s="227"/>
      <c r="H350" s="227"/>
      <c r="I350" s="227"/>
      <c r="J350" s="228"/>
      <c r="K350" s="6"/>
    </row>
    <row r="351" spans="1:11">
      <c r="A351" s="226"/>
      <c r="B351" s="227"/>
      <c r="C351" s="227"/>
      <c r="D351" s="227"/>
      <c r="E351" s="227"/>
      <c r="F351" s="227"/>
      <c r="G351" s="227"/>
      <c r="H351" s="227"/>
      <c r="I351" s="227"/>
      <c r="J351" s="228"/>
      <c r="K351" s="6"/>
    </row>
    <row r="352" spans="1:11">
      <c r="A352" s="226"/>
      <c r="B352" s="227"/>
      <c r="C352" s="227"/>
      <c r="D352" s="227"/>
      <c r="E352" s="227"/>
      <c r="F352" s="227"/>
      <c r="G352" s="227"/>
      <c r="H352" s="227"/>
      <c r="I352" s="227"/>
      <c r="J352" s="228"/>
      <c r="K352" s="6"/>
    </row>
    <row r="353" spans="1:11" ht="15.75" thickBot="1">
      <c r="A353" s="229"/>
      <c r="B353" s="230"/>
      <c r="C353" s="230"/>
      <c r="D353" s="230"/>
      <c r="E353" s="230"/>
      <c r="F353" s="230"/>
      <c r="G353" s="230"/>
      <c r="H353" s="230"/>
      <c r="I353" s="230"/>
      <c r="J353" s="231"/>
      <c r="K353" s="6"/>
    </row>
    <row r="354" spans="1:11">
      <c r="A354" s="238"/>
      <c r="B354" s="239"/>
      <c r="C354" s="239"/>
      <c r="D354" s="239"/>
      <c r="E354" s="239"/>
      <c r="F354" s="239"/>
      <c r="G354" s="239"/>
      <c r="H354" s="239"/>
      <c r="I354" s="239"/>
      <c r="J354" s="240"/>
    </row>
    <row r="355" spans="1:11" ht="16.5" thickBot="1">
      <c r="A355" s="235" t="s">
        <v>52</v>
      </c>
      <c r="B355" s="236"/>
      <c r="C355" s="236"/>
      <c r="D355" s="236"/>
      <c r="E355" s="236"/>
      <c r="F355" s="236"/>
      <c r="G355" s="236"/>
      <c r="H355" s="236"/>
      <c r="I355" s="236"/>
      <c r="J355" s="237"/>
    </row>
    <row r="356" spans="1:11">
      <c r="A356" s="223" t="s">
        <v>91</v>
      </c>
      <c r="B356" s="224"/>
      <c r="C356" s="224"/>
      <c r="D356" s="224"/>
      <c r="E356" s="224"/>
      <c r="F356" s="224"/>
      <c r="G356" s="224"/>
      <c r="H356" s="224"/>
      <c r="I356" s="224"/>
      <c r="J356" s="225"/>
      <c r="K356" s="6"/>
    </row>
    <row r="357" spans="1:11">
      <c r="A357" s="226"/>
      <c r="B357" s="227"/>
      <c r="C357" s="227"/>
      <c r="D357" s="227"/>
      <c r="E357" s="227"/>
      <c r="F357" s="227"/>
      <c r="G357" s="227"/>
      <c r="H357" s="227"/>
      <c r="I357" s="227"/>
      <c r="J357" s="228"/>
      <c r="K357" s="6"/>
    </row>
    <row r="358" spans="1:11">
      <c r="A358" s="226"/>
      <c r="B358" s="227"/>
      <c r="C358" s="227"/>
      <c r="D358" s="227"/>
      <c r="E358" s="227"/>
      <c r="F358" s="227"/>
      <c r="G358" s="227"/>
      <c r="H358" s="227"/>
      <c r="I358" s="227"/>
      <c r="J358" s="228"/>
      <c r="K358" s="6"/>
    </row>
    <row r="359" spans="1:11">
      <c r="A359" s="226"/>
      <c r="B359" s="227"/>
      <c r="C359" s="227"/>
      <c r="D359" s="227"/>
      <c r="E359" s="227"/>
      <c r="F359" s="227"/>
      <c r="G359" s="227"/>
      <c r="H359" s="227"/>
      <c r="I359" s="227"/>
      <c r="J359" s="228"/>
      <c r="K359" s="6"/>
    </row>
    <row r="360" spans="1:11" ht="15.75" thickBot="1">
      <c r="A360" s="229"/>
      <c r="B360" s="230"/>
      <c r="C360" s="230"/>
      <c r="D360" s="230"/>
      <c r="E360" s="230"/>
      <c r="F360" s="230"/>
      <c r="G360" s="230"/>
      <c r="H360" s="230"/>
      <c r="I360" s="230"/>
      <c r="J360" s="231"/>
      <c r="K360" s="6"/>
    </row>
    <row r="361" spans="1:11">
      <c r="A361" s="238"/>
      <c r="B361" s="239"/>
      <c r="C361" s="239"/>
      <c r="D361" s="239"/>
      <c r="E361" s="239"/>
      <c r="F361" s="239"/>
      <c r="G361" s="239"/>
      <c r="H361" s="239"/>
      <c r="I361" s="239"/>
      <c r="J361" s="240"/>
    </row>
    <row r="362" spans="1:11" ht="16.5" thickBot="1">
      <c r="A362" s="235" t="s">
        <v>54</v>
      </c>
      <c r="B362" s="236"/>
      <c r="C362" s="236"/>
      <c r="D362" s="236"/>
      <c r="E362" s="236"/>
      <c r="F362" s="236"/>
      <c r="G362" s="236"/>
      <c r="H362" s="236"/>
      <c r="I362" s="236"/>
      <c r="J362" s="237"/>
    </row>
    <row r="363" spans="1:11" ht="15.75" customHeight="1">
      <c r="A363" s="223" t="s">
        <v>92</v>
      </c>
      <c r="B363" s="224"/>
      <c r="C363" s="224"/>
      <c r="D363" s="224"/>
      <c r="E363" s="224"/>
      <c r="F363" s="224"/>
      <c r="G363" s="224"/>
      <c r="H363" s="224"/>
      <c r="I363" s="224"/>
      <c r="J363" s="225"/>
      <c r="K363" s="6"/>
    </row>
    <row r="364" spans="1:11">
      <c r="A364" s="226"/>
      <c r="B364" s="227"/>
      <c r="C364" s="227"/>
      <c r="D364" s="227"/>
      <c r="E364" s="227"/>
      <c r="F364" s="227"/>
      <c r="G364" s="227"/>
      <c r="H364" s="227"/>
      <c r="I364" s="227"/>
      <c r="J364" s="228"/>
      <c r="K364" s="6"/>
    </row>
    <row r="365" spans="1:11">
      <c r="A365" s="226"/>
      <c r="B365" s="227"/>
      <c r="C365" s="227"/>
      <c r="D365" s="227"/>
      <c r="E365" s="227"/>
      <c r="F365" s="227"/>
      <c r="G365" s="227"/>
      <c r="H365" s="227"/>
      <c r="I365" s="227"/>
      <c r="J365" s="228"/>
      <c r="K365" s="6"/>
    </row>
    <row r="366" spans="1:11">
      <c r="A366" s="226"/>
      <c r="B366" s="227"/>
      <c r="C366" s="227"/>
      <c r="D366" s="227"/>
      <c r="E366" s="227"/>
      <c r="F366" s="227"/>
      <c r="G366" s="227"/>
      <c r="H366" s="227"/>
      <c r="I366" s="227"/>
      <c r="J366" s="228"/>
      <c r="K366" s="6"/>
    </row>
    <row r="367" spans="1:11">
      <c r="A367" s="226"/>
      <c r="B367" s="227"/>
      <c r="C367" s="227"/>
      <c r="D367" s="227"/>
      <c r="E367" s="227"/>
      <c r="F367" s="227"/>
      <c r="G367" s="227"/>
      <c r="H367" s="227"/>
      <c r="I367" s="227"/>
      <c r="J367" s="228"/>
      <c r="K367" s="6"/>
    </row>
    <row r="368" spans="1:11" ht="15.75" thickBot="1">
      <c r="A368" s="229"/>
      <c r="B368" s="230"/>
      <c r="C368" s="230"/>
      <c r="D368" s="230"/>
      <c r="E368" s="230"/>
      <c r="F368" s="230"/>
      <c r="G368" s="230"/>
      <c r="H368" s="230"/>
      <c r="I368" s="230"/>
      <c r="J368" s="231"/>
      <c r="K368" s="6"/>
    </row>
    <row r="369" spans="1:11">
      <c r="A369" s="238"/>
      <c r="B369" s="239"/>
      <c r="C369" s="239"/>
      <c r="D369" s="239"/>
      <c r="E369" s="239"/>
      <c r="F369" s="239"/>
      <c r="G369" s="239"/>
      <c r="H369" s="239"/>
      <c r="I369" s="239"/>
      <c r="J369" s="240"/>
    </row>
    <row r="370" spans="1:11" ht="16.5" customHeight="1">
      <c r="A370" s="207" t="s">
        <v>56</v>
      </c>
      <c r="B370" s="208"/>
      <c r="C370" s="208"/>
      <c r="D370" s="208"/>
      <c r="E370" s="208"/>
      <c r="F370" s="208"/>
      <c r="G370" s="208"/>
      <c r="H370" s="208"/>
      <c r="I370" s="208"/>
      <c r="J370" s="209"/>
    </row>
    <row r="371" spans="1:11" ht="15" customHeight="1" thickBot="1">
      <c r="A371" s="210"/>
      <c r="B371" s="211"/>
      <c r="C371" s="211"/>
      <c r="D371" s="211"/>
      <c r="E371" s="211"/>
      <c r="F371" s="211"/>
      <c r="G371" s="211"/>
      <c r="H371" s="211"/>
      <c r="I371" s="211"/>
      <c r="J371" s="212"/>
      <c r="K371" s="6"/>
    </row>
    <row r="372" spans="1:11" ht="15" customHeight="1">
      <c r="A372" s="213" t="s">
        <v>93</v>
      </c>
      <c r="B372" s="214"/>
      <c r="C372" s="214"/>
      <c r="D372" s="214"/>
      <c r="E372" s="214"/>
      <c r="F372" s="214"/>
      <c r="G372" s="214"/>
      <c r="H372" s="214"/>
      <c r="I372" s="214"/>
      <c r="J372" s="215"/>
      <c r="K372" s="6"/>
    </row>
    <row r="373" spans="1:11" ht="15" customHeight="1">
      <c r="A373" s="216"/>
      <c r="B373" s="217"/>
      <c r="C373" s="217"/>
      <c r="D373" s="217"/>
      <c r="E373" s="217"/>
      <c r="F373" s="217"/>
      <c r="G373" s="217"/>
      <c r="H373" s="217"/>
      <c r="I373" s="217"/>
      <c r="J373" s="218"/>
      <c r="K373" s="6"/>
    </row>
    <row r="374" spans="1:11" ht="15" customHeight="1">
      <c r="A374" s="216"/>
      <c r="B374" s="217"/>
      <c r="C374" s="217"/>
      <c r="D374" s="217"/>
      <c r="E374" s="217"/>
      <c r="F374" s="217"/>
      <c r="G374" s="217"/>
      <c r="H374" s="217"/>
      <c r="I374" s="217"/>
      <c r="J374" s="218"/>
      <c r="K374" s="6"/>
    </row>
    <row r="375" spans="1:11" ht="15" customHeight="1">
      <c r="A375" s="216"/>
      <c r="B375" s="217"/>
      <c r="C375" s="217"/>
      <c r="D375" s="217"/>
      <c r="E375" s="217"/>
      <c r="F375" s="217"/>
      <c r="G375" s="217"/>
      <c r="H375" s="217"/>
      <c r="I375" s="217"/>
      <c r="J375" s="218"/>
      <c r="K375" s="6"/>
    </row>
    <row r="376" spans="1:11" ht="15" customHeight="1">
      <c r="A376" s="216"/>
      <c r="B376" s="217"/>
      <c r="C376" s="217"/>
      <c r="D376" s="217"/>
      <c r="E376" s="217"/>
      <c r="F376" s="217"/>
      <c r="G376" s="217"/>
      <c r="H376" s="217"/>
      <c r="I376" s="217"/>
      <c r="J376" s="218"/>
      <c r="K376" s="6"/>
    </row>
    <row r="377" spans="1:11" ht="15.75" customHeight="1" thickBot="1">
      <c r="A377" s="219"/>
      <c r="B377" s="220"/>
      <c r="C377" s="220"/>
      <c r="D377" s="220"/>
      <c r="E377" s="220"/>
      <c r="F377" s="220"/>
      <c r="G377" s="220"/>
      <c r="H377" s="220"/>
      <c r="I377" s="220"/>
      <c r="J377" s="221"/>
      <c r="K377" s="6"/>
    </row>
    <row r="378" spans="1:11">
      <c r="A378" s="222"/>
      <c r="B378" s="222"/>
      <c r="C378" s="222"/>
      <c r="D378" s="222"/>
      <c r="E378" s="222"/>
      <c r="F378" s="222"/>
      <c r="G378" s="222"/>
      <c r="H378" s="222"/>
      <c r="I378" s="222"/>
      <c r="J378" s="222"/>
    </row>
    <row r="379" spans="1:11" ht="18.75">
      <c r="A379" s="246" t="s">
        <v>94</v>
      </c>
      <c r="B379" s="246"/>
      <c r="C379" s="246"/>
      <c r="D379" s="246"/>
      <c r="E379" s="246"/>
      <c r="F379" s="246"/>
      <c r="G379" s="246"/>
      <c r="H379" s="246"/>
      <c r="I379" s="246"/>
      <c r="J379" s="246"/>
    </row>
    <row r="380" spans="1:11" ht="15.75" thickBot="1">
      <c r="A380" s="247"/>
      <c r="B380" s="248"/>
      <c r="C380" s="248"/>
      <c r="D380" s="248"/>
      <c r="E380" s="248"/>
      <c r="F380" s="248"/>
      <c r="G380" s="248"/>
      <c r="H380" s="248"/>
      <c r="I380" s="248"/>
      <c r="J380" s="249"/>
    </row>
    <row r="381" spans="1:11" ht="16.5" thickBot="1">
      <c r="A381" s="250" t="s">
        <v>45</v>
      </c>
      <c r="B381" s="251"/>
      <c r="C381" s="252" t="s">
        <v>95</v>
      </c>
      <c r="D381" s="253"/>
      <c r="E381" s="253"/>
      <c r="F381" s="253"/>
      <c r="G381" s="253"/>
      <c r="H381" s="253"/>
      <c r="I381" s="253"/>
      <c r="J381" s="254"/>
      <c r="K381" s="6"/>
    </row>
    <row r="382" spans="1:11" ht="15.75" thickBot="1">
      <c r="A382" s="255"/>
      <c r="B382" s="256"/>
      <c r="C382" s="256"/>
      <c r="D382" s="256"/>
      <c r="E382" s="256"/>
      <c r="F382" s="256"/>
      <c r="G382" s="256"/>
      <c r="H382" s="256"/>
      <c r="I382" s="256"/>
      <c r="J382" s="257"/>
    </row>
    <row r="383" spans="1:11" ht="15.75" thickBot="1">
      <c r="A383" s="241" t="s">
        <v>47</v>
      </c>
      <c r="B383" s="242"/>
      <c r="C383" s="243"/>
      <c r="D383" s="2" t="s">
        <v>96</v>
      </c>
      <c r="E383" s="17"/>
      <c r="F383" s="244" t="s">
        <v>49</v>
      </c>
      <c r="G383" s="244"/>
      <c r="H383" s="245"/>
      <c r="I383" s="2" t="s">
        <v>96</v>
      </c>
      <c r="J383" s="18"/>
    </row>
    <row r="384" spans="1:11">
      <c r="A384" s="238"/>
      <c r="B384" s="239"/>
      <c r="C384" s="239"/>
      <c r="D384" s="239"/>
      <c r="E384" s="239"/>
      <c r="F384" s="239"/>
      <c r="G384" s="239"/>
      <c r="H384" s="239"/>
      <c r="I384" s="239"/>
      <c r="J384" s="240"/>
    </row>
    <row r="385" spans="1:11" ht="16.5" thickBot="1">
      <c r="A385" s="235" t="s">
        <v>50</v>
      </c>
      <c r="B385" s="236"/>
      <c r="C385" s="236"/>
      <c r="D385" s="236"/>
      <c r="E385" s="236"/>
      <c r="F385" s="236"/>
      <c r="G385" s="236"/>
      <c r="H385" s="236"/>
      <c r="I385" s="236"/>
      <c r="J385" s="237"/>
    </row>
    <row r="386" spans="1:11">
      <c r="A386" s="223" t="s">
        <v>97</v>
      </c>
      <c r="B386" s="224"/>
      <c r="C386" s="224"/>
      <c r="D386" s="224"/>
      <c r="E386" s="224"/>
      <c r="F386" s="224"/>
      <c r="G386" s="224"/>
      <c r="H386" s="224"/>
      <c r="I386" s="224"/>
      <c r="J386" s="225"/>
      <c r="K386" s="6"/>
    </row>
    <row r="387" spans="1:11">
      <c r="A387" s="232"/>
      <c r="B387" s="233"/>
      <c r="C387" s="233"/>
      <c r="D387" s="233"/>
      <c r="E387" s="233"/>
      <c r="F387" s="233"/>
      <c r="G387" s="233"/>
      <c r="H387" s="233"/>
      <c r="I387" s="233"/>
      <c r="J387" s="234"/>
      <c r="K387" s="6"/>
    </row>
    <row r="388" spans="1:11">
      <c r="A388" s="232"/>
      <c r="B388" s="233"/>
      <c r="C388" s="233"/>
      <c r="D388" s="233"/>
      <c r="E388" s="233"/>
      <c r="F388" s="233"/>
      <c r="G388" s="233"/>
      <c r="H388" s="233"/>
      <c r="I388" s="233"/>
      <c r="J388" s="234"/>
      <c r="K388" s="6"/>
    </row>
    <row r="389" spans="1:11">
      <c r="A389" s="232"/>
      <c r="B389" s="233"/>
      <c r="C389" s="233"/>
      <c r="D389" s="233"/>
      <c r="E389" s="233"/>
      <c r="F389" s="233"/>
      <c r="G389" s="233"/>
      <c r="H389" s="233"/>
      <c r="I389" s="233"/>
      <c r="J389" s="234"/>
      <c r="K389" s="6"/>
    </row>
    <row r="390" spans="1:11">
      <c r="A390" s="232"/>
      <c r="B390" s="233"/>
      <c r="C390" s="233"/>
      <c r="D390" s="233"/>
      <c r="E390" s="233"/>
      <c r="F390" s="233"/>
      <c r="G390" s="233"/>
      <c r="H390" s="233"/>
      <c r="I390" s="233"/>
      <c r="J390" s="234"/>
      <c r="K390" s="6"/>
    </row>
    <row r="391" spans="1:11">
      <c r="A391" s="232"/>
      <c r="B391" s="233"/>
      <c r="C391" s="233"/>
      <c r="D391" s="233"/>
      <c r="E391" s="233"/>
      <c r="F391" s="233"/>
      <c r="G391" s="233"/>
      <c r="H391" s="233"/>
      <c r="I391" s="233"/>
      <c r="J391" s="234"/>
      <c r="K391" s="6"/>
    </row>
    <row r="392" spans="1:11">
      <c r="A392" s="232"/>
      <c r="B392" s="233"/>
      <c r="C392" s="233"/>
      <c r="D392" s="233"/>
      <c r="E392" s="233"/>
      <c r="F392" s="233"/>
      <c r="G392" s="233"/>
      <c r="H392" s="233"/>
      <c r="I392" s="233"/>
      <c r="J392" s="234"/>
      <c r="K392" s="6"/>
    </row>
    <row r="393" spans="1:11">
      <c r="A393" s="232"/>
      <c r="B393" s="233"/>
      <c r="C393" s="233"/>
      <c r="D393" s="233"/>
      <c r="E393" s="233"/>
      <c r="F393" s="233"/>
      <c r="G393" s="233"/>
      <c r="H393" s="233"/>
      <c r="I393" s="233"/>
      <c r="J393" s="234"/>
      <c r="K393" s="6"/>
    </row>
    <row r="394" spans="1:11">
      <c r="A394" s="232"/>
      <c r="B394" s="233"/>
      <c r="C394" s="233"/>
      <c r="D394" s="233"/>
      <c r="E394" s="233"/>
      <c r="F394" s="233"/>
      <c r="G394" s="233"/>
      <c r="H394" s="233"/>
      <c r="I394" s="233"/>
      <c r="J394" s="234"/>
      <c r="K394" s="6"/>
    </row>
    <row r="395" spans="1:11">
      <c r="A395" s="232"/>
      <c r="B395" s="233"/>
      <c r="C395" s="233"/>
      <c r="D395" s="233"/>
      <c r="E395" s="233"/>
      <c r="F395" s="233"/>
      <c r="G395" s="233"/>
      <c r="H395" s="233"/>
      <c r="I395" s="233"/>
      <c r="J395" s="234"/>
      <c r="K395" s="6"/>
    </row>
    <row r="396" spans="1:11">
      <c r="A396" s="232"/>
      <c r="B396" s="233"/>
      <c r="C396" s="233"/>
      <c r="D396" s="233"/>
      <c r="E396" s="233"/>
      <c r="F396" s="233"/>
      <c r="G396" s="233"/>
      <c r="H396" s="233"/>
      <c r="I396" s="233"/>
      <c r="J396" s="234"/>
      <c r="K396" s="6"/>
    </row>
    <row r="397" spans="1:11">
      <c r="A397" s="232"/>
      <c r="B397" s="233"/>
      <c r="C397" s="233"/>
      <c r="D397" s="233"/>
      <c r="E397" s="233"/>
      <c r="F397" s="233"/>
      <c r="G397" s="233"/>
      <c r="H397" s="233"/>
      <c r="I397" s="233"/>
      <c r="J397" s="234"/>
      <c r="K397" s="6"/>
    </row>
    <row r="398" spans="1:11">
      <c r="A398" s="232"/>
      <c r="B398" s="233"/>
      <c r="C398" s="233"/>
      <c r="D398" s="233"/>
      <c r="E398" s="233"/>
      <c r="F398" s="233"/>
      <c r="G398" s="233"/>
      <c r="H398" s="233"/>
      <c r="I398" s="233"/>
      <c r="J398" s="234"/>
      <c r="K398" s="6"/>
    </row>
    <row r="399" spans="1:11">
      <c r="A399" s="232"/>
      <c r="B399" s="233"/>
      <c r="C399" s="233"/>
      <c r="D399" s="233"/>
      <c r="E399" s="233"/>
      <c r="F399" s="233"/>
      <c r="G399" s="233"/>
      <c r="H399" s="233"/>
      <c r="I399" s="233"/>
      <c r="J399" s="234"/>
      <c r="K399" s="6"/>
    </row>
    <row r="400" spans="1:11">
      <c r="A400" s="232"/>
      <c r="B400" s="233"/>
      <c r="C400" s="233"/>
      <c r="D400" s="233"/>
      <c r="E400" s="233"/>
      <c r="F400" s="233"/>
      <c r="G400" s="233"/>
      <c r="H400" s="233"/>
      <c r="I400" s="233"/>
      <c r="J400" s="234"/>
      <c r="K400" s="6"/>
    </row>
    <row r="401" spans="1:11">
      <c r="A401" s="232"/>
      <c r="B401" s="233"/>
      <c r="C401" s="233"/>
      <c r="D401" s="233"/>
      <c r="E401" s="233"/>
      <c r="F401" s="233"/>
      <c r="G401" s="233"/>
      <c r="H401" s="233"/>
      <c r="I401" s="233"/>
      <c r="J401" s="234"/>
      <c r="K401" s="6"/>
    </row>
    <row r="402" spans="1:11">
      <c r="A402" s="232"/>
      <c r="B402" s="233"/>
      <c r="C402" s="233"/>
      <c r="D402" s="233"/>
      <c r="E402" s="233"/>
      <c r="F402" s="233"/>
      <c r="G402" s="233"/>
      <c r="H402" s="233"/>
      <c r="I402" s="233"/>
      <c r="J402" s="234"/>
      <c r="K402" s="6"/>
    </row>
    <row r="403" spans="1:11">
      <c r="A403" s="232"/>
      <c r="B403" s="233"/>
      <c r="C403" s="233"/>
      <c r="D403" s="233"/>
      <c r="E403" s="233"/>
      <c r="F403" s="233"/>
      <c r="G403" s="233"/>
      <c r="H403" s="233"/>
      <c r="I403" s="233"/>
      <c r="J403" s="234"/>
      <c r="K403" s="6"/>
    </row>
    <row r="404" spans="1:11">
      <c r="A404" s="232"/>
      <c r="B404" s="233"/>
      <c r="C404" s="233"/>
      <c r="D404" s="233"/>
      <c r="E404" s="233"/>
      <c r="F404" s="233"/>
      <c r="G404" s="233"/>
      <c r="H404" s="233"/>
      <c r="I404" s="233"/>
      <c r="J404" s="234"/>
      <c r="K404" s="6"/>
    </row>
    <row r="405" spans="1:11">
      <c r="A405" s="232"/>
      <c r="B405" s="233"/>
      <c r="C405" s="233"/>
      <c r="D405" s="233"/>
      <c r="E405" s="233"/>
      <c r="F405" s="233"/>
      <c r="G405" s="233"/>
      <c r="H405" s="233"/>
      <c r="I405" s="233"/>
      <c r="J405" s="234"/>
      <c r="K405" s="6"/>
    </row>
    <row r="406" spans="1:11">
      <c r="A406" s="232"/>
      <c r="B406" s="233"/>
      <c r="C406" s="233"/>
      <c r="D406" s="233"/>
      <c r="E406" s="233"/>
      <c r="F406" s="233"/>
      <c r="G406" s="233"/>
      <c r="H406" s="233"/>
      <c r="I406" s="233"/>
      <c r="J406" s="234"/>
      <c r="K406" s="6"/>
    </row>
    <row r="407" spans="1:11">
      <c r="A407" s="232"/>
      <c r="B407" s="233"/>
      <c r="C407" s="233"/>
      <c r="D407" s="233"/>
      <c r="E407" s="233"/>
      <c r="F407" s="233"/>
      <c r="G407" s="233"/>
      <c r="H407" s="233"/>
      <c r="I407" s="233"/>
      <c r="J407" s="234"/>
      <c r="K407" s="6"/>
    </row>
    <row r="408" spans="1:11">
      <c r="A408" s="226"/>
      <c r="B408" s="227"/>
      <c r="C408" s="227"/>
      <c r="D408" s="227"/>
      <c r="E408" s="227"/>
      <c r="F408" s="227"/>
      <c r="G408" s="227"/>
      <c r="H408" s="227"/>
      <c r="I408" s="227"/>
      <c r="J408" s="228"/>
      <c r="K408" s="6"/>
    </row>
    <row r="409" spans="1:11">
      <c r="A409" s="226"/>
      <c r="B409" s="227"/>
      <c r="C409" s="227"/>
      <c r="D409" s="227"/>
      <c r="E409" s="227"/>
      <c r="F409" s="227"/>
      <c r="G409" s="227"/>
      <c r="H409" s="227"/>
      <c r="I409" s="227"/>
      <c r="J409" s="228"/>
      <c r="K409" s="6"/>
    </row>
    <row r="410" spans="1:11">
      <c r="A410" s="226"/>
      <c r="B410" s="227"/>
      <c r="C410" s="227"/>
      <c r="D410" s="227"/>
      <c r="E410" s="227"/>
      <c r="F410" s="227"/>
      <c r="G410" s="227"/>
      <c r="H410" s="227"/>
      <c r="I410" s="227"/>
      <c r="J410" s="228"/>
      <c r="K410" s="6"/>
    </row>
    <row r="411" spans="1:11">
      <c r="A411" s="226"/>
      <c r="B411" s="227"/>
      <c r="C411" s="227"/>
      <c r="D411" s="227"/>
      <c r="E411" s="227"/>
      <c r="F411" s="227"/>
      <c r="G411" s="227"/>
      <c r="H411" s="227"/>
      <c r="I411" s="227"/>
      <c r="J411" s="228"/>
      <c r="K411" s="6"/>
    </row>
    <row r="412" spans="1:11">
      <c r="A412" s="226"/>
      <c r="B412" s="227"/>
      <c r="C412" s="227"/>
      <c r="D412" s="227"/>
      <c r="E412" s="227"/>
      <c r="F412" s="227"/>
      <c r="G412" s="227"/>
      <c r="H412" s="227"/>
      <c r="I412" s="227"/>
      <c r="J412" s="228"/>
      <c r="K412" s="6"/>
    </row>
    <row r="413" spans="1:11">
      <c r="A413" s="226"/>
      <c r="B413" s="227"/>
      <c r="C413" s="227"/>
      <c r="D413" s="227"/>
      <c r="E413" s="227"/>
      <c r="F413" s="227"/>
      <c r="G413" s="227"/>
      <c r="H413" s="227"/>
      <c r="I413" s="227"/>
      <c r="J413" s="228"/>
      <c r="K413" s="6"/>
    </row>
    <row r="414" spans="1:11">
      <c r="A414" s="226"/>
      <c r="B414" s="227"/>
      <c r="C414" s="227"/>
      <c r="D414" s="227"/>
      <c r="E414" s="227"/>
      <c r="F414" s="227"/>
      <c r="G414" s="227"/>
      <c r="H414" s="227"/>
      <c r="I414" s="227"/>
      <c r="J414" s="228"/>
      <c r="K414" s="6"/>
    </row>
    <row r="415" spans="1:11">
      <c r="A415" s="226"/>
      <c r="B415" s="227"/>
      <c r="C415" s="227"/>
      <c r="D415" s="227"/>
      <c r="E415" s="227"/>
      <c r="F415" s="227"/>
      <c r="G415" s="227"/>
      <c r="H415" s="227"/>
      <c r="I415" s="227"/>
      <c r="J415" s="228"/>
      <c r="K415" s="6"/>
    </row>
    <row r="416" spans="1:11">
      <c r="A416" s="229"/>
      <c r="B416" s="230"/>
      <c r="C416" s="230"/>
      <c r="D416" s="230"/>
      <c r="E416" s="230"/>
      <c r="F416" s="230"/>
      <c r="G416" s="230"/>
      <c r="H416" s="230"/>
      <c r="I416" s="230"/>
      <c r="J416" s="231"/>
      <c r="K416" s="6"/>
    </row>
    <row r="417" spans="1:11">
      <c r="A417" s="238"/>
      <c r="B417" s="239"/>
      <c r="C417" s="239"/>
      <c r="D417" s="239"/>
      <c r="E417" s="239"/>
      <c r="F417" s="239"/>
      <c r="G417" s="239"/>
      <c r="H417" s="239"/>
      <c r="I417" s="239"/>
      <c r="J417" s="240"/>
    </row>
    <row r="418" spans="1:11" ht="16.5" thickBot="1">
      <c r="A418" s="235" t="s">
        <v>52</v>
      </c>
      <c r="B418" s="236"/>
      <c r="C418" s="236"/>
      <c r="D418" s="236"/>
      <c r="E418" s="236"/>
      <c r="F418" s="236"/>
      <c r="G418" s="236"/>
      <c r="H418" s="236"/>
      <c r="I418" s="236"/>
      <c r="J418" s="237"/>
    </row>
    <row r="419" spans="1:11">
      <c r="A419" s="223" t="s">
        <v>98</v>
      </c>
      <c r="B419" s="224"/>
      <c r="C419" s="224"/>
      <c r="D419" s="224"/>
      <c r="E419" s="224"/>
      <c r="F419" s="224"/>
      <c r="G419" s="224"/>
      <c r="H419" s="224"/>
      <c r="I419" s="224"/>
      <c r="J419" s="225"/>
      <c r="K419" s="6"/>
    </row>
    <row r="420" spans="1:11">
      <c r="A420" s="232"/>
      <c r="B420" s="233"/>
      <c r="C420" s="233"/>
      <c r="D420" s="233"/>
      <c r="E420" s="233"/>
      <c r="F420" s="233"/>
      <c r="G420" s="233"/>
      <c r="H420" s="233"/>
      <c r="I420" s="233"/>
      <c r="J420" s="234"/>
      <c r="K420" s="6"/>
    </row>
    <row r="421" spans="1:11">
      <c r="A421" s="226"/>
      <c r="B421" s="227"/>
      <c r="C421" s="227"/>
      <c r="D421" s="227"/>
      <c r="E421" s="227"/>
      <c r="F421" s="227"/>
      <c r="G421" s="227"/>
      <c r="H421" s="227"/>
      <c r="I421" s="227"/>
      <c r="J421" s="228"/>
      <c r="K421" s="6"/>
    </row>
    <row r="422" spans="1:11">
      <c r="A422" s="226"/>
      <c r="B422" s="227"/>
      <c r="C422" s="227"/>
      <c r="D422" s="227"/>
      <c r="E422" s="227"/>
      <c r="F422" s="227"/>
      <c r="G422" s="227"/>
      <c r="H422" s="227"/>
      <c r="I422" s="227"/>
      <c r="J422" s="228"/>
      <c r="K422" s="6"/>
    </row>
    <row r="423" spans="1:11">
      <c r="A423" s="226"/>
      <c r="B423" s="227"/>
      <c r="C423" s="227"/>
      <c r="D423" s="227"/>
      <c r="E423" s="227"/>
      <c r="F423" s="227"/>
      <c r="G423" s="227"/>
      <c r="H423" s="227"/>
      <c r="I423" s="227"/>
      <c r="J423" s="228"/>
      <c r="K423" s="6"/>
    </row>
    <row r="424" spans="1:11" ht="15.75" thickBot="1">
      <c r="A424" s="229"/>
      <c r="B424" s="230"/>
      <c r="C424" s="230"/>
      <c r="D424" s="230"/>
      <c r="E424" s="230"/>
      <c r="F424" s="230"/>
      <c r="G424" s="230"/>
      <c r="H424" s="230"/>
      <c r="I424" s="230"/>
      <c r="J424" s="231"/>
      <c r="K424" s="6"/>
    </row>
    <row r="425" spans="1:11">
      <c r="A425" s="238"/>
      <c r="B425" s="239"/>
      <c r="C425" s="239"/>
      <c r="D425" s="239"/>
      <c r="E425" s="239"/>
      <c r="F425" s="239"/>
      <c r="G425" s="239"/>
      <c r="H425" s="239"/>
      <c r="I425" s="239"/>
      <c r="J425" s="240"/>
    </row>
    <row r="426" spans="1:11" ht="16.5" thickBot="1">
      <c r="A426" s="235" t="s">
        <v>54</v>
      </c>
      <c r="B426" s="236"/>
      <c r="C426" s="236"/>
      <c r="D426" s="236"/>
      <c r="E426" s="236"/>
      <c r="F426" s="236"/>
      <c r="G426" s="236"/>
      <c r="H426" s="236"/>
      <c r="I426" s="236"/>
      <c r="J426" s="237"/>
    </row>
    <row r="427" spans="1:11" ht="15.75" customHeight="1">
      <c r="A427" s="223" t="s">
        <v>99</v>
      </c>
      <c r="B427" s="224"/>
      <c r="C427" s="224"/>
      <c r="D427" s="224"/>
      <c r="E427" s="224"/>
      <c r="F427" s="224"/>
      <c r="G427" s="224"/>
      <c r="H427" s="224"/>
      <c r="I427" s="224"/>
      <c r="J427" s="225"/>
      <c r="K427" s="6"/>
    </row>
    <row r="428" spans="1:11">
      <c r="A428" s="226"/>
      <c r="B428" s="227"/>
      <c r="C428" s="227"/>
      <c r="D428" s="227"/>
      <c r="E428" s="227"/>
      <c r="F428" s="227"/>
      <c r="G428" s="227"/>
      <c r="H428" s="227"/>
      <c r="I428" s="227"/>
      <c r="J428" s="228"/>
      <c r="K428" s="6"/>
    </row>
    <row r="429" spans="1:11">
      <c r="A429" s="226"/>
      <c r="B429" s="227"/>
      <c r="C429" s="227"/>
      <c r="D429" s="227"/>
      <c r="E429" s="227"/>
      <c r="F429" s="227"/>
      <c r="G429" s="227"/>
      <c r="H429" s="227"/>
      <c r="I429" s="227"/>
      <c r="J429" s="228"/>
      <c r="K429" s="6"/>
    </row>
    <row r="430" spans="1:11">
      <c r="A430" s="226"/>
      <c r="B430" s="227"/>
      <c r="C430" s="227"/>
      <c r="D430" s="227"/>
      <c r="E430" s="227"/>
      <c r="F430" s="227"/>
      <c r="G430" s="227"/>
      <c r="H430" s="227"/>
      <c r="I430" s="227"/>
      <c r="J430" s="228"/>
      <c r="K430" s="6"/>
    </row>
    <row r="431" spans="1:11">
      <c r="A431" s="226"/>
      <c r="B431" s="227"/>
      <c r="C431" s="227"/>
      <c r="D431" s="227"/>
      <c r="E431" s="227"/>
      <c r="F431" s="227"/>
      <c r="G431" s="227"/>
      <c r="H431" s="227"/>
      <c r="I431" s="227"/>
      <c r="J431" s="228"/>
      <c r="K431" s="6"/>
    </row>
    <row r="432" spans="1:11" ht="15.75" thickBot="1">
      <c r="A432" s="229"/>
      <c r="B432" s="230"/>
      <c r="C432" s="230"/>
      <c r="D432" s="230"/>
      <c r="E432" s="230"/>
      <c r="F432" s="230"/>
      <c r="G432" s="230"/>
      <c r="H432" s="230"/>
      <c r="I432" s="230"/>
      <c r="J432" s="231"/>
      <c r="K432" s="6"/>
    </row>
    <row r="433" spans="1:11">
      <c r="A433" s="238"/>
      <c r="B433" s="239"/>
      <c r="C433" s="239"/>
      <c r="D433" s="239"/>
      <c r="E433" s="239"/>
      <c r="F433" s="239"/>
      <c r="G433" s="239"/>
      <c r="H433" s="239"/>
      <c r="I433" s="239"/>
      <c r="J433" s="240"/>
    </row>
    <row r="434" spans="1:11" ht="16.5" customHeight="1">
      <c r="A434" s="207" t="s">
        <v>56</v>
      </c>
      <c r="B434" s="208"/>
      <c r="C434" s="208"/>
      <c r="D434" s="208"/>
      <c r="E434" s="208"/>
      <c r="F434" s="208"/>
      <c r="G434" s="208"/>
      <c r="H434" s="208"/>
      <c r="I434" s="208"/>
      <c r="J434" s="209"/>
    </row>
    <row r="435" spans="1:11" ht="15" customHeight="1" thickBot="1">
      <c r="A435" s="210"/>
      <c r="B435" s="211"/>
      <c r="C435" s="211"/>
      <c r="D435" s="211"/>
      <c r="E435" s="211"/>
      <c r="F435" s="211"/>
      <c r="G435" s="211"/>
      <c r="H435" s="211"/>
      <c r="I435" s="211"/>
      <c r="J435" s="212"/>
      <c r="K435" s="6"/>
    </row>
    <row r="436" spans="1:11" ht="15" customHeight="1">
      <c r="A436" s="213" t="s">
        <v>100</v>
      </c>
      <c r="B436" s="214"/>
      <c r="C436" s="214"/>
      <c r="D436" s="214"/>
      <c r="E436" s="214"/>
      <c r="F436" s="214"/>
      <c r="G436" s="214"/>
      <c r="H436" s="214"/>
      <c r="I436" s="214"/>
      <c r="J436" s="215"/>
      <c r="K436" s="6"/>
    </row>
    <row r="437" spans="1:11" ht="15" customHeight="1">
      <c r="A437" s="216"/>
      <c r="B437" s="217"/>
      <c r="C437" s="217"/>
      <c r="D437" s="217"/>
      <c r="E437" s="217"/>
      <c r="F437" s="217"/>
      <c r="G437" s="217"/>
      <c r="H437" s="217"/>
      <c r="I437" s="217"/>
      <c r="J437" s="218"/>
      <c r="K437" s="6"/>
    </row>
    <row r="438" spans="1:11" ht="15" customHeight="1">
      <c r="A438" s="216"/>
      <c r="B438" s="217"/>
      <c r="C438" s="217"/>
      <c r="D438" s="217"/>
      <c r="E438" s="217"/>
      <c r="F438" s="217"/>
      <c r="G438" s="217"/>
      <c r="H438" s="217"/>
      <c r="I438" s="217"/>
      <c r="J438" s="218"/>
      <c r="K438" s="6"/>
    </row>
    <row r="439" spans="1:11" ht="15" customHeight="1">
      <c r="A439" s="216"/>
      <c r="B439" s="217"/>
      <c r="C439" s="217"/>
      <c r="D439" s="217"/>
      <c r="E439" s="217"/>
      <c r="F439" s="217"/>
      <c r="G439" s="217"/>
      <c r="H439" s="217"/>
      <c r="I439" s="217"/>
      <c r="J439" s="218"/>
      <c r="K439" s="6"/>
    </row>
    <row r="440" spans="1:11" ht="15" customHeight="1">
      <c r="A440" s="216"/>
      <c r="B440" s="217"/>
      <c r="C440" s="217"/>
      <c r="D440" s="217"/>
      <c r="E440" s="217"/>
      <c r="F440" s="217"/>
      <c r="G440" s="217"/>
      <c r="H440" s="217"/>
      <c r="I440" s="217"/>
      <c r="J440" s="218"/>
      <c r="K440" s="6"/>
    </row>
    <row r="441" spans="1:11" ht="15.75" customHeight="1" thickBot="1">
      <c r="A441" s="219"/>
      <c r="B441" s="220"/>
      <c r="C441" s="220"/>
      <c r="D441" s="220"/>
      <c r="E441" s="220"/>
      <c r="F441" s="220"/>
      <c r="G441" s="220"/>
      <c r="H441" s="220"/>
      <c r="I441" s="220"/>
      <c r="J441" s="221"/>
      <c r="K441" s="6"/>
    </row>
    <row r="442" spans="1:11">
      <c r="A442" s="222"/>
      <c r="B442" s="222"/>
      <c r="C442" s="222"/>
      <c r="D442" s="222"/>
      <c r="E442" s="222"/>
      <c r="F442" s="222"/>
      <c r="G442" s="222"/>
      <c r="H442" s="222"/>
      <c r="I442" s="222"/>
      <c r="J442" s="222"/>
    </row>
    <row r="443" spans="1:11" ht="18.75">
      <c r="A443" s="246" t="s">
        <v>101</v>
      </c>
      <c r="B443" s="246"/>
      <c r="C443" s="246"/>
      <c r="D443" s="246"/>
      <c r="E443" s="246"/>
      <c r="F443" s="246"/>
      <c r="G443" s="246"/>
      <c r="H443" s="246"/>
      <c r="I443" s="246"/>
      <c r="J443" s="246"/>
    </row>
    <row r="444" spans="1:11" ht="15.75" thickBot="1">
      <c r="A444" s="247"/>
      <c r="B444" s="248"/>
      <c r="C444" s="248"/>
      <c r="D444" s="248"/>
      <c r="E444" s="248"/>
      <c r="F444" s="248"/>
      <c r="G444" s="248"/>
      <c r="H444" s="248"/>
      <c r="I444" s="248"/>
      <c r="J444" s="249"/>
    </row>
    <row r="445" spans="1:11" ht="16.5" thickBot="1">
      <c r="A445" s="250" t="s">
        <v>45</v>
      </c>
      <c r="B445" s="251"/>
      <c r="C445" s="252"/>
      <c r="D445" s="253"/>
      <c r="E445" s="253"/>
      <c r="F445" s="253"/>
      <c r="G445" s="253"/>
      <c r="H445" s="253"/>
      <c r="I445" s="253"/>
      <c r="J445" s="254"/>
      <c r="K445" s="6"/>
    </row>
    <row r="446" spans="1:11" ht="15.75" thickBot="1">
      <c r="A446" s="255"/>
      <c r="B446" s="256"/>
      <c r="C446" s="256"/>
      <c r="D446" s="256"/>
      <c r="E446" s="256"/>
      <c r="F446" s="256"/>
      <c r="G446" s="256"/>
      <c r="H446" s="256"/>
      <c r="I446" s="256"/>
      <c r="J446" s="257"/>
    </row>
    <row r="447" spans="1:11" ht="15.75" thickBot="1">
      <c r="A447" s="241" t="s">
        <v>47</v>
      </c>
      <c r="B447" s="242"/>
      <c r="C447" s="243"/>
      <c r="D447" s="2" t="s">
        <v>60</v>
      </c>
      <c r="E447" s="17"/>
      <c r="F447" s="244" t="s">
        <v>49</v>
      </c>
      <c r="G447" s="244"/>
      <c r="H447" s="245"/>
      <c r="I447" s="2" t="s">
        <v>61</v>
      </c>
      <c r="J447" s="18"/>
    </row>
    <row r="448" spans="1:11">
      <c r="A448" s="238"/>
      <c r="B448" s="239"/>
      <c r="C448" s="239"/>
      <c r="D448" s="239"/>
      <c r="E448" s="239"/>
      <c r="F448" s="239"/>
      <c r="G448" s="239"/>
      <c r="H448" s="239"/>
      <c r="I448" s="239"/>
      <c r="J448" s="240"/>
    </row>
    <row r="449" spans="1:11" ht="16.5" thickBot="1">
      <c r="A449" s="235" t="s">
        <v>50</v>
      </c>
      <c r="B449" s="236"/>
      <c r="C449" s="236"/>
      <c r="D449" s="236"/>
      <c r="E449" s="236"/>
      <c r="F449" s="236"/>
      <c r="G449" s="236"/>
      <c r="H449" s="236"/>
      <c r="I449" s="236"/>
      <c r="J449" s="237"/>
    </row>
    <row r="450" spans="1:11">
      <c r="A450" s="223"/>
      <c r="B450" s="224"/>
      <c r="C450" s="224"/>
      <c r="D450" s="224"/>
      <c r="E450" s="224"/>
      <c r="F450" s="224"/>
      <c r="G450" s="224"/>
      <c r="H450" s="224"/>
      <c r="I450" s="224"/>
      <c r="J450" s="225"/>
      <c r="K450" s="6"/>
    </row>
    <row r="451" spans="1:11">
      <c r="A451" s="232"/>
      <c r="B451" s="233"/>
      <c r="C451" s="233"/>
      <c r="D451" s="233"/>
      <c r="E451" s="233"/>
      <c r="F451" s="233"/>
      <c r="G451" s="233"/>
      <c r="H451" s="233"/>
      <c r="I451" s="233"/>
      <c r="J451" s="234"/>
      <c r="K451" s="6"/>
    </row>
    <row r="452" spans="1:11">
      <c r="A452" s="232"/>
      <c r="B452" s="233"/>
      <c r="C452" s="233"/>
      <c r="D452" s="233"/>
      <c r="E452" s="233"/>
      <c r="F452" s="233"/>
      <c r="G452" s="233"/>
      <c r="H452" s="233"/>
      <c r="I452" s="233"/>
      <c r="J452" s="234"/>
      <c r="K452" s="6"/>
    </row>
    <row r="453" spans="1:11">
      <c r="A453" s="232"/>
      <c r="B453" s="233"/>
      <c r="C453" s="233"/>
      <c r="D453" s="233"/>
      <c r="E453" s="233"/>
      <c r="F453" s="233"/>
      <c r="G453" s="233"/>
      <c r="H453" s="233"/>
      <c r="I453" s="233"/>
      <c r="J453" s="234"/>
      <c r="K453" s="6"/>
    </row>
    <row r="454" spans="1:11">
      <c r="A454" s="232"/>
      <c r="B454" s="233"/>
      <c r="C454" s="233"/>
      <c r="D454" s="233"/>
      <c r="E454" s="233"/>
      <c r="F454" s="233"/>
      <c r="G454" s="233"/>
      <c r="H454" s="233"/>
      <c r="I454" s="233"/>
      <c r="J454" s="234"/>
      <c r="K454" s="6"/>
    </row>
    <row r="455" spans="1:11">
      <c r="A455" s="232"/>
      <c r="B455" s="233"/>
      <c r="C455" s="233"/>
      <c r="D455" s="233"/>
      <c r="E455" s="233"/>
      <c r="F455" s="233"/>
      <c r="G455" s="233"/>
      <c r="H455" s="233"/>
      <c r="I455" s="233"/>
      <c r="J455" s="234"/>
      <c r="K455" s="6"/>
    </row>
    <row r="456" spans="1:11">
      <c r="A456" s="232"/>
      <c r="B456" s="233"/>
      <c r="C456" s="233"/>
      <c r="D456" s="233"/>
      <c r="E456" s="233"/>
      <c r="F456" s="233"/>
      <c r="G456" s="233"/>
      <c r="H456" s="233"/>
      <c r="I456" s="233"/>
      <c r="J456" s="234"/>
      <c r="K456" s="6"/>
    </row>
    <row r="457" spans="1:11">
      <c r="A457" s="232"/>
      <c r="B457" s="233"/>
      <c r="C457" s="233"/>
      <c r="D457" s="233"/>
      <c r="E457" s="233"/>
      <c r="F457" s="233"/>
      <c r="G457" s="233"/>
      <c r="H457" s="233"/>
      <c r="I457" s="233"/>
      <c r="J457" s="234"/>
      <c r="K457" s="6"/>
    </row>
    <row r="458" spans="1:11">
      <c r="A458" s="232"/>
      <c r="B458" s="233"/>
      <c r="C458" s="233"/>
      <c r="D458" s="233"/>
      <c r="E458" s="233"/>
      <c r="F458" s="233"/>
      <c r="G458" s="233"/>
      <c r="H458" s="233"/>
      <c r="I458" s="233"/>
      <c r="J458" s="234"/>
      <c r="K458" s="6"/>
    </row>
    <row r="459" spans="1:11">
      <c r="A459" s="232"/>
      <c r="B459" s="233"/>
      <c r="C459" s="233"/>
      <c r="D459" s="233"/>
      <c r="E459" s="233"/>
      <c r="F459" s="233"/>
      <c r="G459" s="233"/>
      <c r="H459" s="233"/>
      <c r="I459" s="233"/>
      <c r="J459" s="234"/>
      <c r="K459" s="6"/>
    </row>
    <row r="460" spans="1:11">
      <c r="A460" s="232"/>
      <c r="B460" s="233"/>
      <c r="C460" s="233"/>
      <c r="D460" s="233"/>
      <c r="E460" s="233"/>
      <c r="F460" s="233"/>
      <c r="G460" s="233"/>
      <c r="H460" s="233"/>
      <c r="I460" s="233"/>
      <c r="J460" s="234"/>
      <c r="K460" s="6"/>
    </row>
    <row r="461" spans="1:11">
      <c r="A461" s="232"/>
      <c r="B461" s="233"/>
      <c r="C461" s="233"/>
      <c r="D461" s="233"/>
      <c r="E461" s="233"/>
      <c r="F461" s="233"/>
      <c r="G461" s="233"/>
      <c r="H461" s="233"/>
      <c r="I461" s="233"/>
      <c r="J461" s="234"/>
      <c r="K461" s="6"/>
    </row>
    <row r="462" spans="1:11">
      <c r="A462" s="232"/>
      <c r="B462" s="233"/>
      <c r="C462" s="233"/>
      <c r="D462" s="233"/>
      <c r="E462" s="233"/>
      <c r="F462" s="233"/>
      <c r="G462" s="233"/>
      <c r="H462" s="233"/>
      <c r="I462" s="233"/>
      <c r="J462" s="234"/>
      <c r="K462" s="6"/>
    </row>
    <row r="463" spans="1:11">
      <c r="A463" s="232"/>
      <c r="B463" s="233"/>
      <c r="C463" s="233"/>
      <c r="D463" s="233"/>
      <c r="E463" s="233"/>
      <c r="F463" s="233"/>
      <c r="G463" s="233"/>
      <c r="H463" s="233"/>
      <c r="I463" s="233"/>
      <c r="J463" s="234"/>
      <c r="K463" s="6"/>
    </row>
    <row r="464" spans="1:11">
      <c r="A464" s="226"/>
      <c r="B464" s="227"/>
      <c r="C464" s="227"/>
      <c r="D464" s="227"/>
      <c r="E464" s="227"/>
      <c r="F464" s="227"/>
      <c r="G464" s="227"/>
      <c r="H464" s="227"/>
      <c r="I464" s="227"/>
      <c r="J464" s="228"/>
      <c r="K464" s="6"/>
    </row>
    <row r="465" spans="1:11">
      <c r="A465" s="226"/>
      <c r="B465" s="227"/>
      <c r="C465" s="227"/>
      <c r="D465" s="227"/>
      <c r="E465" s="227"/>
      <c r="F465" s="227"/>
      <c r="G465" s="227"/>
      <c r="H465" s="227"/>
      <c r="I465" s="227"/>
      <c r="J465" s="228"/>
      <c r="K465" s="6"/>
    </row>
    <row r="466" spans="1:11">
      <c r="A466" s="226"/>
      <c r="B466" s="227"/>
      <c r="C466" s="227"/>
      <c r="D466" s="227"/>
      <c r="E466" s="227"/>
      <c r="F466" s="227"/>
      <c r="G466" s="227"/>
      <c r="H466" s="227"/>
      <c r="I466" s="227"/>
      <c r="J466" s="228"/>
      <c r="K466" s="6"/>
    </row>
    <row r="467" spans="1:11">
      <c r="A467" s="226"/>
      <c r="B467" s="227"/>
      <c r="C467" s="227"/>
      <c r="D467" s="227"/>
      <c r="E467" s="227"/>
      <c r="F467" s="227"/>
      <c r="G467" s="227"/>
      <c r="H467" s="227"/>
      <c r="I467" s="227"/>
      <c r="J467" s="228"/>
      <c r="K467" s="6"/>
    </row>
    <row r="468" spans="1:11">
      <c r="A468" s="226"/>
      <c r="B468" s="227"/>
      <c r="C468" s="227"/>
      <c r="D468" s="227"/>
      <c r="E468" s="227"/>
      <c r="F468" s="227"/>
      <c r="G468" s="227"/>
      <c r="H468" s="227"/>
      <c r="I468" s="227"/>
      <c r="J468" s="228"/>
      <c r="K468" s="6"/>
    </row>
    <row r="469" spans="1:11">
      <c r="A469" s="226"/>
      <c r="B469" s="227"/>
      <c r="C469" s="227"/>
      <c r="D469" s="227"/>
      <c r="E469" s="227"/>
      <c r="F469" s="227"/>
      <c r="G469" s="227"/>
      <c r="H469" s="227"/>
      <c r="I469" s="227"/>
      <c r="J469" s="228"/>
      <c r="K469" s="6"/>
    </row>
    <row r="470" spans="1:11">
      <c r="A470" s="226"/>
      <c r="B470" s="227"/>
      <c r="C470" s="227"/>
      <c r="D470" s="227"/>
      <c r="E470" s="227"/>
      <c r="F470" s="227"/>
      <c r="G470" s="227"/>
      <c r="H470" s="227"/>
      <c r="I470" s="227"/>
      <c r="J470" s="228"/>
      <c r="K470" s="6"/>
    </row>
    <row r="471" spans="1:11">
      <c r="A471" s="226"/>
      <c r="B471" s="227"/>
      <c r="C471" s="227"/>
      <c r="D471" s="227"/>
      <c r="E471" s="227"/>
      <c r="F471" s="227"/>
      <c r="G471" s="227"/>
      <c r="H471" s="227"/>
      <c r="I471" s="227"/>
      <c r="J471" s="228"/>
      <c r="K471" s="6"/>
    </row>
    <row r="472" spans="1:11">
      <c r="A472" s="229"/>
      <c r="B472" s="230"/>
      <c r="C472" s="230"/>
      <c r="D472" s="230"/>
      <c r="E472" s="230"/>
      <c r="F472" s="230"/>
      <c r="G472" s="230"/>
      <c r="H472" s="230"/>
      <c r="I472" s="230"/>
      <c r="J472" s="231"/>
      <c r="K472" s="6"/>
    </row>
    <row r="473" spans="1:11">
      <c r="A473" s="238"/>
      <c r="B473" s="239"/>
      <c r="C473" s="239"/>
      <c r="D473" s="239"/>
      <c r="E473" s="239"/>
      <c r="F473" s="239"/>
      <c r="G473" s="239"/>
      <c r="H473" s="239"/>
      <c r="I473" s="239"/>
      <c r="J473" s="240"/>
    </row>
    <row r="474" spans="1:11" ht="16.5" thickBot="1">
      <c r="A474" s="235" t="s">
        <v>52</v>
      </c>
      <c r="B474" s="236"/>
      <c r="C474" s="236"/>
      <c r="D474" s="236"/>
      <c r="E474" s="236"/>
      <c r="F474" s="236"/>
      <c r="G474" s="236"/>
      <c r="H474" s="236"/>
      <c r="I474" s="236"/>
      <c r="J474" s="237"/>
    </row>
    <row r="475" spans="1:11">
      <c r="A475" s="223" t="s">
        <v>102</v>
      </c>
      <c r="B475" s="224"/>
      <c r="C475" s="224"/>
      <c r="D475" s="224"/>
      <c r="E475" s="224"/>
      <c r="F475" s="224"/>
      <c r="G475" s="224"/>
      <c r="H475" s="224"/>
      <c r="I475" s="224"/>
      <c r="J475" s="225"/>
      <c r="K475" s="6"/>
    </row>
    <row r="476" spans="1:11">
      <c r="A476" s="232"/>
      <c r="B476" s="233"/>
      <c r="C476" s="233"/>
      <c r="D476" s="233"/>
      <c r="E476" s="233"/>
      <c r="F476" s="233"/>
      <c r="G476" s="233"/>
      <c r="H476" s="233"/>
      <c r="I476" s="233"/>
      <c r="J476" s="234"/>
      <c r="K476" s="6"/>
    </row>
    <row r="477" spans="1:11">
      <c r="A477" s="232"/>
      <c r="B477" s="233"/>
      <c r="C477" s="233"/>
      <c r="D477" s="233"/>
      <c r="E477" s="233"/>
      <c r="F477" s="233"/>
      <c r="G477" s="233"/>
      <c r="H477" s="233"/>
      <c r="I477" s="233"/>
      <c r="J477" s="234"/>
      <c r="K477" s="6"/>
    </row>
    <row r="478" spans="1:11">
      <c r="A478" s="232"/>
      <c r="B478" s="233"/>
      <c r="C478" s="233"/>
      <c r="D478" s="233"/>
      <c r="E478" s="233"/>
      <c r="F478" s="233"/>
      <c r="G478" s="233"/>
      <c r="H478" s="233"/>
      <c r="I478" s="233"/>
      <c r="J478" s="234"/>
      <c r="K478" s="6"/>
    </row>
    <row r="479" spans="1:11">
      <c r="A479" s="232"/>
      <c r="B479" s="233"/>
      <c r="C479" s="233"/>
      <c r="D479" s="233"/>
      <c r="E479" s="233"/>
      <c r="F479" s="233"/>
      <c r="G479" s="233"/>
      <c r="H479" s="233"/>
      <c r="I479" s="233"/>
      <c r="J479" s="234"/>
      <c r="K479" s="6"/>
    </row>
    <row r="480" spans="1:11">
      <c r="A480" s="226"/>
      <c r="B480" s="227"/>
      <c r="C480" s="227"/>
      <c r="D480" s="227"/>
      <c r="E480" s="227"/>
      <c r="F480" s="227"/>
      <c r="G480" s="227"/>
      <c r="H480" s="227"/>
      <c r="I480" s="227"/>
      <c r="J480" s="228"/>
      <c r="K480" s="6"/>
    </row>
    <row r="481" spans="1:11">
      <c r="A481" s="226"/>
      <c r="B481" s="227"/>
      <c r="C481" s="227"/>
      <c r="D481" s="227"/>
      <c r="E481" s="227"/>
      <c r="F481" s="227"/>
      <c r="G481" s="227"/>
      <c r="H481" s="227"/>
      <c r="I481" s="227"/>
      <c r="J481" s="228"/>
      <c r="K481" s="6"/>
    </row>
    <row r="482" spans="1:11">
      <c r="A482" s="226"/>
      <c r="B482" s="227"/>
      <c r="C482" s="227"/>
      <c r="D482" s="227"/>
      <c r="E482" s="227"/>
      <c r="F482" s="227"/>
      <c r="G482" s="227"/>
      <c r="H482" s="227"/>
      <c r="I482" s="227"/>
      <c r="J482" s="228"/>
      <c r="K482" s="6"/>
    </row>
    <row r="483" spans="1:11" ht="15.75" thickBot="1">
      <c r="A483" s="229"/>
      <c r="B483" s="230"/>
      <c r="C483" s="230"/>
      <c r="D483" s="230"/>
      <c r="E483" s="230"/>
      <c r="F483" s="230"/>
      <c r="G483" s="230"/>
      <c r="H483" s="230"/>
      <c r="I483" s="230"/>
      <c r="J483" s="231"/>
      <c r="K483" s="6"/>
    </row>
    <row r="484" spans="1:11">
      <c r="A484" s="238"/>
      <c r="B484" s="239"/>
      <c r="C484" s="239"/>
      <c r="D484" s="239"/>
      <c r="E484" s="239"/>
      <c r="F484" s="239"/>
      <c r="G484" s="239"/>
      <c r="H484" s="239"/>
      <c r="I484" s="239"/>
      <c r="J484" s="240"/>
    </row>
    <row r="485" spans="1:11" ht="16.5" thickBot="1">
      <c r="A485" s="235" t="s">
        <v>54</v>
      </c>
      <c r="B485" s="236"/>
      <c r="C485" s="236"/>
      <c r="D485" s="236"/>
      <c r="E485" s="236"/>
      <c r="F485" s="236"/>
      <c r="G485" s="236"/>
      <c r="H485" s="236"/>
      <c r="I485" s="236"/>
      <c r="J485" s="237"/>
    </row>
    <row r="486" spans="1:11" ht="15.75" customHeight="1">
      <c r="A486" s="223"/>
      <c r="B486" s="224"/>
      <c r="C486" s="224"/>
      <c r="D486" s="224"/>
      <c r="E486" s="224"/>
      <c r="F486" s="224"/>
      <c r="G486" s="224"/>
      <c r="H486" s="224"/>
      <c r="I486" s="224"/>
      <c r="J486" s="225"/>
      <c r="K486" s="6"/>
    </row>
    <row r="487" spans="1:11">
      <c r="A487" s="226"/>
      <c r="B487" s="227"/>
      <c r="C487" s="227"/>
      <c r="D487" s="227"/>
      <c r="E487" s="227"/>
      <c r="F487" s="227"/>
      <c r="G487" s="227"/>
      <c r="H487" s="227"/>
      <c r="I487" s="227"/>
      <c r="J487" s="228"/>
      <c r="K487" s="6"/>
    </row>
    <row r="488" spans="1:11">
      <c r="A488" s="226"/>
      <c r="B488" s="227"/>
      <c r="C488" s="227"/>
      <c r="D488" s="227"/>
      <c r="E488" s="227"/>
      <c r="F488" s="227"/>
      <c r="G488" s="227"/>
      <c r="H488" s="227"/>
      <c r="I488" s="227"/>
      <c r="J488" s="228"/>
      <c r="K488" s="6"/>
    </row>
    <row r="489" spans="1:11">
      <c r="A489" s="226"/>
      <c r="B489" s="227"/>
      <c r="C489" s="227"/>
      <c r="D489" s="227"/>
      <c r="E489" s="227"/>
      <c r="F489" s="227"/>
      <c r="G489" s="227"/>
      <c r="H489" s="227"/>
      <c r="I489" s="227"/>
      <c r="J489" s="228"/>
      <c r="K489" s="6"/>
    </row>
    <row r="490" spans="1:11">
      <c r="A490" s="226"/>
      <c r="B490" s="227"/>
      <c r="C490" s="227"/>
      <c r="D490" s="227"/>
      <c r="E490" s="227"/>
      <c r="F490" s="227"/>
      <c r="G490" s="227"/>
      <c r="H490" s="227"/>
      <c r="I490" s="227"/>
      <c r="J490" s="228"/>
      <c r="K490" s="6"/>
    </row>
    <row r="491" spans="1:11">
      <c r="A491" s="229"/>
      <c r="B491" s="230"/>
      <c r="C491" s="230"/>
      <c r="D491" s="230"/>
      <c r="E491" s="230"/>
      <c r="F491" s="230"/>
      <c r="G491" s="230"/>
      <c r="H491" s="230"/>
      <c r="I491" s="230"/>
      <c r="J491" s="231"/>
      <c r="K491" s="6"/>
    </row>
    <row r="492" spans="1:11">
      <c r="A492" s="238"/>
      <c r="B492" s="239"/>
      <c r="C492" s="239"/>
      <c r="D492" s="239"/>
      <c r="E492" s="239"/>
      <c r="F492" s="239"/>
      <c r="G492" s="239"/>
      <c r="H492" s="239"/>
      <c r="I492" s="239"/>
      <c r="J492" s="240"/>
    </row>
    <row r="493" spans="1:11" ht="16.5" customHeight="1">
      <c r="A493" s="207" t="s">
        <v>56</v>
      </c>
      <c r="B493" s="208"/>
      <c r="C493" s="208"/>
      <c r="D493" s="208"/>
      <c r="E493" s="208"/>
      <c r="F493" s="208"/>
      <c r="G493" s="208"/>
      <c r="H493" s="208"/>
      <c r="I493" s="208"/>
      <c r="J493" s="209"/>
    </row>
    <row r="494" spans="1:11" ht="15" customHeight="1" thickBot="1">
      <c r="A494" s="210"/>
      <c r="B494" s="211"/>
      <c r="C494" s="211"/>
      <c r="D494" s="211"/>
      <c r="E494" s="211"/>
      <c r="F494" s="211"/>
      <c r="G494" s="211"/>
      <c r="H494" s="211"/>
      <c r="I494" s="211"/>
      <c r="J494" s="212"/>
      <c r="K494" s="6"/>
    </row>
    <row r="495" spans="1:11" ht="15" customHeight="1">
      <c r="A495" s="213"/>
      <c r="B495" s="214"/>
      <c r="C495" s="214"/>
      <c r="D495" s="214"/>
      <c r="E495" s="214"/>
      <c r="F495" s="214"/>
      <c r="G495" s="214"/>
      <c r="H495" s="214"/>
      <c r="I495" s="214"/>
      <c r="J495" s="215"/>
      <c r="K495" s="6"/>
    </row>
    <row r="496" spans="1:11" ht="15" customHeight="1">
      <c r="A496" s="216"/>
      <c r="B496" s="217"/>
      <c r="C496" s="217"/>
      <c r="D496" s="217"/>
      <c r="E496" s="217"/>
      <c r="F496" s="217"/>
      <c r="G496" s="217"/>
      <c r="H496" s="217"/>
      <c r="I496" s="217"/>
      <c r="J496" s="218"/>
      <c r="K496" s="6"/>
    </row>
    <row r="497" spans="1:11" ht="15" customHeight="1">
      <c r="A497" s="216"/>
      <c r="B497" s="217"/>
      <c r="C497" s="217"/>
      <c r="D497" s="217"/>
      <c r="E497" s="217"/>
      <c r="F497" s="217"/>
      <c r="G497" s="217"/>
      <c r="H497" s="217"/>
      <c r="I497" s="217"/>
      <c r="J497" s="218"/>
      <c r="K497" s="6"/>
    </row>
    <row r="498" spans="1:11" ht="15" customHeight="1">
      <c r="A498" s="216"/>
      <c r="B498" s="217"/>
      <c r="C498" s="217"/>
      <c r="D498" s="217"/>
      <c r="E498" s="217"/>
      <c r="F498" s="217"/>
      <c r="G498" s="217"/>
      <c r="H498" s="217"/>
      <c r="I498" s="217"/>
      <c r="J498" s="218"/>
      <c r="K498" s="6"/>
    </row>
    <row r="499" spans="1:11" ht="15" customHeight="1">
      <c r="A499" s="216"/>
      <c r="B499" s="217"/>
      <c r="C499" s="217"/>
      <c r="D499" s="217"/>
      <c r="E499" s="217"/>
      <c r="F499" s="217"/>
      <c r="G499" s="217"/>
      <c r="H499" s="217"/>
      <c r="I499" s="217"/>
      <c r="J499" s="218"/>
      <c r="K499" s="6"/>
    </row>
    <row r="500" spans="1:11" ht="15.75" customHeight="1" thickBot="1">
      <c r="A500" s="219"/>
      <c r="B500" s="220"/>
      <c r="C500" s="220"/>
      <c r="D500" s="220"/>
      <c r="E500" s="220"/>
      <c r="F500" s="220"/>
      <c r="G500" s="220"/>
      <c r="H500" s="220"/>
      <c r="I500" s="220"/>
      <c r="J500" s="221"/>
      <c r="K500" s="6"/>
    </row>
    <row r="501" spans="1:11">
      <c r="A501" s="222"/>
      <c r="B501" s="222"/>
      <c r="C501" s="222"/>
      <c r="D501" s="222"/>
      <c r="E501" s="222"/>
      <c r="F501" s="222"/>
      <c r="G501" s="222"/>
      <c r="H501" s="222"/>
      <c r="I501" s="222"/>
      <c r="J501" s="222"/>
    </row>
    <row r="502" spans="1:11" ht="18.75">
      <c r="A502" s="246" t="s">
        <v>103</v>
      </c>
      <c r="B502" s="246"/>
      <c r="C502" s="246"/>
      <c r="D502" s="246"/>
      <c r="E502" s="246"/>
      <c r="F502" s="246"/>
      <c r="G502" s="246"/>
      <c r="H502" s="246"/>
      <c r="I502" s="246"/>
      <c r="J502" s="246"/>
    </row>
    <row r="503" spans="1:11" ht="15.75" thickBot="1">
      <c r="A503" s="247"/>
      <c r="B503" s="248"/>
      <c r="C503" s="248"/>
      <c r="D503" s="248"/>
      <c r="E503" s="248"/>
      <c r="F503" s="248"/>
      <c r="G503" s="248"/>
      <c r="H503" s="248"/>
      <c r="I503" s="248"/>
      <c r="J503" s="249"/>
    </row>
    <row r="504" spans="1:11" ht="16.5" thickBot="1">
      <c r="A504" s="250" t="s">
        <v>45</v>
      </c>
      <c r="B504" s="251"/>
      <c r="C504" s="252"/>
      <c r="D504" s="253"/>
      <c r="E504" s="253"/>
      <c r="F504" s="253"/>
      <c r="G504" s="253"/>
      <c r="H504" s="253"/>
      <c r="I504" s="253"/>
      <c r="J504" s="254"/>
      <c r="K504" s="6"/>
    </row>
    <row r="505" spans="1:11" ht="15.75" thickBot="1">
      <c r="A505" s="255"/>
      <c r="B505" s="256"/>
      <c r="C505" s="256"/>
      <c r="D505" s="256"/>
      <c r="E505" s="256"/>
      <c r="F505" s="256"/>
      <c r="G505" s="256"/>
      <c r="H505" s="256"/>
      <c r="I505" s="256"/>
      <c r="J505" s="257"/>
    </row>
    <row r="506" spans="1:11" ht="15.75" thickBot="1">
      <c r="A506" s="241" t="s">
        <v>47</v>
      </c>
      <c r="B506" s="242"/>
      <c r="C506" s="243"/>
      <c r="D506" s="2" t="s">
        <v>60</v>
      </c>
      <c r="E506" s="17"/>
      <c r="F506" s="244" t="s">
        <v>49</v>
      </c>
      <c r="G506" s="244"/>
      <c r="H506" s="245"/>
      <c r="I506" s="2" t="s">
        <v>61</v>
      </c>
      <c r="J506" s="18"/>
    </row>
    <row r="507" spans="1:11">
      <c r="A507" s="238"/>
      <c r="B507" s="239"/>
      <c r="C507" s="239"/>
      <c r="D507" s="239"/>
      <c r="E507" s="239"/>
      <c r="F507" s="239"/>
      <c r="G507" s="239"/>
      <c r="H507" s="239"/>
      <c r="I507" s="239"/>
      <c r="J507" s="240"/>
    </row>
    <row r="508" spans="1:11" ht="16.5" thickBot="1">
      <c r="A508" s="235" t="s">
        <v>50</v>
      </c>
      <c r="B508" s="236"/>
      <c r="C508" s="236"/>
      <c r="D508" s="236"/>
      <c r="E508" s="236"/>
      <c r="F508" s="236"/>
      <c r="G508" s="236"/>
      <c r="H508" s="236"/>
      <c r="I508" s="236"/>
      <c r="J508" s="237"/>
    </row>
    <row r="509" spans="1:11">
      <c r="A509" s="223"/>
      <c r="B509" s="224"/>
      <c r="C509" s="224"/>
      <c r="D509" s="224"/>
      <c r="E509" s="224"/>
      <c r="F509" s="224"/>
      <c r="G509" s="224"/>
      <c r="H509" s="224"/>
      <c r="I509" s="224"/>
      <c r="J509" s="225"/>
      <c r="K509" s="6"/>
    </row>
    <row r="510" spans="1:11">
      <c r="A510" s="226"/>
      <c r="B510" s="227"/>
      <c r="C510" s="227"/>
      <c r="D510" s="227"/>
      <c r="E510" s="227"/>
      <c r="F510" s="227"/>
      <c r="G510" s="227"/>
      <c r="H510" s="227"/>
      <c r="I510" s="227"/>
      <c r="J510" s="228"/>
      <c r="K510" s="6"/>
    </row>
    <row r="511" spans="1:11">
      <c r="A511" s="226"/>
      <c r="B511" s="227"/>
      <c r="C511" s="227"/>
      <c r="D511" s="227"/>
      <c r="E511" s="227"/>
      <c r="F511" s="227"/>
      <c r="G511" s="227"/>
      <c r="H511" s="227"/>
      <c r="I511" s="227"/>
      <c r="J511" s="228"/>
      <c r="K511" s="6"/>
    </row>
    <row r="512" spans="1:11">
      <c r="A512" s="226"/>
      <c r="B512" s="227"/>
      <c r="C512" s="227"/>
      <c r="D512" s="227"/>
      <c r="E512" s="227"/>
      <c r="F512" s="227"/>
      <c r="G512" s="227"/>
      <c r="H512" s="227"/>
      <c r="I512" s="227"/>
      <c r="J512" s="228"/>
      <c r="K512" s="6"/>
    </row>
    <row r="513" spans="1:11">
      <c r="A513" s="226"/>
      <c r="B513" s="227"/>
      <c r="C513" s="227"/>
      <c r="D513" s="227"/>
      <c r="E513" s="227"/>
      <c r="F513" s="227"/>
      <c r="G513" s="227"/>
      <c r="H513" s="227"/>
      <c r="I513" s="227"/>
      <c r="J513" s="228"/>
      <c r="K513" s="6"/>
    </row>
    <row r="514" spans="1:11">
      <c r="A514" s="226"/>
      <c r="B514" s="227"/>
      <c r="C514" s="227"/>
      <c r="D514" s="227"/>
      <c r="E514" s="227"/>
      <c r="F514" s="227"/>
      <c r="G514" s="227"/>
      <c r="H514" s="227"/>
      <c r="I514" s="227"/>
      <c r="J514" s="228"/>
      <c r="K514" s="6"/>
    </row>
    <row r="515" spans="1:11">
      <c r="A515" s="226"/>
      <c r="B515" s="227"/>
      <c r="C515" s="227"/>
      <c r="D515" s="227"/>
      <c r="E515" s="227"/>
      <c r="F515" s="227"/>
      <c r="G515" s="227"/>
      <c r="H515" s="227"/>
      <c r="I515" s="227"/>
      <c r="J515" s="228"/>
      <c r="K515" s="6"/>
    </row>
    <row r="516" spans="1:11">
      <c r="A516" s="226"/>
      <c r="B516" s="227"/>
      <c r="C516" s="227"/>
      <c r="D516" s="227"/>
      <c r="E516" s="227"/>
      <c r="F516" s="227"/>
      <c r="G516" s="227"/>
      <c r="H516" s="227"/>
      <c r="I516" s="227"/>
      <c r="J516" s="228"/>
      <c r="K516" s="6"/>
    </row>
    <row r="517" spans="1:11">
      <c r="A517" s="226"/>
      <c r="B517" s="227"/>
      <c r="C517" s="227"/>
      <c r="D517" s="227"/>
      <c r="E517" s="227"/>
      <c r="F517" s="227"/>
      <c r="G517" s="227"/>
      <c r="H517" s="227"/>
      <c r="I517" s="227"/>
      <c r="J517" s="228"/>
      <c r="K517" s="6"/>
    </row>
    <row r="518" spans="1:11" ht="15.75" thickBot="1">
      <c r="A518" s="229"/>
      <c r="B518" s="230"/>
      <c r="C518" s="230"/>
      <c r="D518" s="230"/>
      <c r="E518" s="230"/>
      <c r="F518" s="230"/>
      <c r="G518" s="230"/>
      <c r="H518" s="230"/>
      <c r="I518" s="230"/>
      <c r="J518" s="231"/>
      <c r="K518" s="6"/>
    </row>
    <row r="519" spans="1:11">
      <c r="A519" s="238"/>
      <c r="B519" s="239"/>
      <c r="C519" s="239"/>
      <c r="D519" s="239"/>
      <c r="E519" s="239"/>
      <c r="F519" s="239"/>
      <c r="G519" s="239"/>
      <c r="H519" s="239"/>
      <c r="I519" s="239"/>
      <c r="J519" s="240"/>
    </row>
    <row r="520" spans="1:11" ht="16.5" thickBot="1">
      <c r="A520" s="235" t="s">
        <v>52</v>
      </c>
      <c r="B520" s="236"/>
      <c r="C520" s="236"/>
      <c r="D520" s="236"/>
      <c r="E520" s="236"/>
      <c r="F520" s="236"/>
      <c r="G520" s="236"/>
      <c r="H520" s="236"/>
      <c r="I520" s="236"/>
      <c r="J520" s="237"/>
    </row>
    <row r="521" spans="1:11">
      <c r="A521" s="223"/>
      <c r="B521" s="224"/>
      <c r="C521" s="224"/>
      <c r="D521" s="224"/>
      <c r="E521" s="224"/>
      <c r="F521" s="224"/>
      <c r="G521" s="224"/>
      <c r="H521" s="224"/>
      <c r="I521" s="224"/>
      <c r="J521" s="225"/>
      <c r="K521" s="6"/>
    </row>
    <row r="522" spans="1:11">
      <c r="A522" s="226"/>
      <c r="B522" s="227"/>
      <c r="C522" s="227"/>
      <c r="D522" s="227"/>
      <c r="E522" s="227"/>
      <c r="F522" s="227"/>
      <c r="G522" s="227"/>
      <c r="H522" s="227"/>
      <c r="I522" s="227"/>
      <c r="J522" s="228"/>
      <c r="K522" s="6"/>
    </row>
    <row r="523" spans="1:11">
      <c r="A523" s="226"/>
      <c r="B523" s="227"/>
      <c r="C523" s="227"/>
      <c r="D523" s="227"/>
      <c r="E523" s="227"/>
      <c r="F523" s="227"/>
      <c r="G523" s="227"/>
      <c r="H523" s="227"/>
      <c r="I523" s="227"/>
      <c r="J523" s="228"/>
      <c r="K523" s="6"/>
    </row>
    <row r="524" spans="1:11">
      <c r="A524" s="226"/>
      <c r="B524" s="227"/>
      <c r="C524" s="227"/>
      <c r="D524" s="227"/>
      <c r="E524" s="227"/>
      <c r="F524" s="227"/>
      <c r="G524" s="227"/>
      <c r="H524" s="227"/>
      <c r="I524" s="227"/>
      <c r="J524" s="228"/>
      <c r="K524" s="6"/>
    </row>
    <row r="525" spans="1:11" ht="15.75" thickBot="1">
      <c r="A525" s="229"/>
      <c r="B525" s="230"/>
      <c r="C525" s="230"/>
      <c r="D525" s="230"/>
      <c r="E525" s="230"/>
      <c r="F525" s="230"/>
      <c r="G525" s="230"/>
      <c r="H525" s="230"/>
      <c r="I525" s="230"/>
      <c r="J525" s="231"/>
      <c r="K525" s="6"/>
    </row>
    <row r="526" spans="1:11">
      <c r="A526" s="238"/>
      <c r="B526" s="239"/>
      <c r="C526" s="239"/>
      <c r="D526" s="239"/>
      <c r="E526" s="239"/>
      <c r="F526" s="239"/>
      <c r="G526" s="239"/>
      <c r="H526" s="239"/>
      <c r="I526" s="239"/>
      <c r="J526" s="240"/>
    </row>
    <row r="527" spans="1:11" ht="16.5" thickBot="1">
      <c r="A527" s="235" t="s">
        <v>54</v>
      </c>
      <c r="B527" s="236"/>
      <c r="C527" s="236"/>
      <c r="D527" s="236"/>
      <c r="E527" s="236"/>
      <c r="F527" s="236"/>
      <c r="G527" s="236"/>
      <c r="H527" s="236"/>
      <c r="I527" s="236"/>
      <c r="J527" s="237"/>
    </row>
    <row r="528" spans="1:11" ht="15.75" customHeight="1">
      <c r="A528" s="223"/>
      <c r="B528" s="224"/>
      <c r="C528" s="224"/>
      <c r="D528" s="224"/>
      <c r="E528" s="224"/>
      <c r="F528" s="224"/>
      <c r="G528" s="224"/>
      <c r="H528" s="224"/>
      <c r="I528" s="224"/>
      <c r="J528" s="225"/>
      <c r="K528" s="6"/>
    </row>
    <row r="529" spans="1:11">
      <c r="A529" s="226"/>
      <c r="B529" s="227"/>
      <c r="C529" s="227"/>
      <c r="D529" s="227"/>
      <c r="E529" s="227"/>
      <c r="F529" s="227"/>
      <c r="G529" s="227"/>
      <c r="H529" s="227"/>
      <c r="I529" s="227"/>
      <c r="J529" s="228"/>
      <c r="K529" s="6"/>
    </row>
    <row r="530" spans="1:11">
      <c r="A530" s="226"/>
      <c r="B530" s="227"/>
      <c r="C530" s="227"/>
      <c r="D530" s="227"/>
      <c r="E530" s="227"/>
      <c r="F530" s="227"/>
      <c r="G530" s="227"/>
      <c r="H530" s="227"/>
      <c r="I530" s="227"/>
      <c r="J530" s="228"/>
      <c r="K530" s="6"/>
    </row>
    <row r="531" spans="1:11">
      <c r="A531" s="226"/>
      <c r="B531" s="227"/>
      <c r="C531" s="227"/>
      <c r="D531" s="227"/>
      <c r="E531" s="227"/>
      <c r="F531" s="227"/>
      <c r="G531" s="227"/>
      <c r="H531" s="227"/>
      <c r="I531" s="227"/>
      <c r="J531" s="228"/>
      <c r="K531" s="6"/>
    </row>
    <row r="532" spans="1:11">
      <c r="A532" s="226"/>
      <c r="B532" s="227"/>
      <c r="C532" s="227"/>
      <c r="D532" s="227"/>
      <c r="E532" s="227"/>
      <c r="F532" s="227"/>
      <c r="G532" s="227"/>
      <c r="H532" s="227"/>
      <c r="I532" s="227"/>
      <c r="J532" s="228"/>
      <c r="K532" s="6"/>
    </row>
    <row r="533" spans="1:11" ht="15.75" thickBot="1">
      <c r="A533" s="229"/>
      <c r="B533" s="230"/>
      <c r="C533" s="230"/>
      <c r="D533" s="230"/>
      <c r="E533" s="230"/>
      <c r="F533" s="230"/>
      <c r="G533" s="230"/>
      <c r="H533" s="230"/>
      <c r="I533" s="230"/>
      <c r="J533" s="231"/>
      <c r="K533" s="6"/>
    </row>
    <row r="534" spans="1:11">
      <c r="A534" s="238"/>
      <c r="B534" s="239"/>
      <c r="C534" s="239"/>
      <c r="D534" s="239"/>
      <c r="E534" s="239"/>
      <c r="F534" s="239"/>
      <c r="G534" s="239"/>
      <c r="H534" s="239"/>
      <c r="I534" s="239"/>
      <c r="J534" s="240"/>
    </row>
    <row r="535" spans="1:11" ht="16.5" customHeight="1">
      <c r="A535" s="207" t="s">
        <v>56</v>
      </c>
      <c r="B535" s="208"/>
      <c r="C535" s="208"/>
      <c r="D535" s="208"/>
      <c r="E535" s="208"/>
      <c r="F535" s="208"/>
      <c r="G535" s="208"/>
      <c r="H535" s="208"/>
      <c r="I535" s="208"/>
      <c r="J535" s="209"/>
    </row>
    <row r="536" spans="1:11" ht="15" customHeight="1" thickBot="1">
      <c r="A536" s="210"/>
      <c r="B536" s="211"/>
      <c r="C536" s="211"/>
      <c r="D536" s="211"/>
      <c r="E536" s="211"/>
      <c r="F536" s="211"/>
      <c r="G536" s="211"/>
      <c r="H536" s="211"/>
      <c r="I536" s="211"/>
      <c r="J536" s="212"/>
      <c r="K536" s="6"/>
    </row>
    <row r="537" spans="1:11" ht="15" customHeight="1">
      <c r="A537" s="213"/>
      <c r="B537" s="214"/>
      <c r="C537" s="214"/>
      <c r="D537" s="214"/>
      <c r="E537" s="214"/>
      <c r="F537" s="214"/>
      <c r="G537" s="214"/>
      <c r="H537" s="214"/>
      <c r="I537" s="214"/>
      <c r="J537" s="215"/>
      <c r="K537" s="6"/>
    </row>
    <row r="538" spans="1:11" ht="15" customHeight="1">
      <c r="A538" s="216"/>
      <c r="B538" s="217"/>
      <c r="C538" s="217"/>
      <c r="D538" s="217"/>
      <c r="E538" s="217"/>
      <c r="F538" s="217"/>
      <c r="G538" s="217"/>
      <c r="H538" s="217"/>
      <c r="I538" s="217"/>
      <c r="J538" s="218"/>
      <c r="K538" s="6"/>
    </row>
    <row r="539" spans="1:11" ht="15" customHeight="1">
      <c r="A539" s="216"/>
      <c r="B539" s="217"/>
      <c r="C539" s="217"/>
      <c r="D539" s="217"/>
      <c r="E539" s="217"/>
      <c r="F539" s="217"/>
      <c r="G539" s="217"/>
      <c r="H539" s="217"/>
      <c r="I539" s="217"/>
      <c r="J539" s="218"/>
      <c r="K539" s="6"/>
    </row>
    <row r="540" spans="1:11" ht="15" customHeight="1">
      <c r="A540" s="216"/>
      <c r="B540" s="217"/>
      <c r="C540" s="217"/>
      <c r="D540" s="217"/>
      <c r="E540" s="217"/>
      <c r="F540" s="217"/>
      <c r="G540" s="217"/>
      <c r="H540" s="217"/>
      <c r="I540" s="217"/>
      <c r="J540" s="218"/>
      <c r="K540" s="6"/>
    </row>
    <row r="541" spans="1:11" ht="15" customHeight="1">
      <c r="A541" s="216"/>
      <c r="B541" s="217"/>
      <c r="C541" s="217"/>
      <c r="D541" s="217"/>
      <c r="E541" s="217"/>
      <c r="F541" s="217"/>
      <c r="G541" s="217"/>
      <c r="H541" s="217"/>
      <c r="I541" s="217"/>
      <c r="J541" s="218"/>
      <c r="K541" s="6"/>
    </row>
    <row r="542" spans="1:11" ht="15.75" customHeight="1" thickBot="1">
      <c r="A542" s="219"/>
      <c r="B542" s="220"/>
      <c r="C542" s="220"/>
      <c r="D542" s="220"/>
      <c r="E542" s="220"/>
      <c r="F542" s="220"/>
      <c r="G542" s="220"/>
      <c r="H542" s="220"/>
      <c r="I542" s="220"/>
      <c r="J542" s="221"/>
      <c r="K542" s="6"/>
    </row>
    <row r="543" spans="1:11">
      <c r="A543" s="222"/>
      <c r="B543" s="222"/>
      <c r="C543" s="222"/>
      <c r="D543" s="222"/>
      <c r="E543" s="222"/>
      <c r="F543" s="222"/>
      <c r="G543" s="222"/>
      <c r="H543" s="222"/>
      <c r="I543" s="222"/>
      <c r="J543" s="222"/>
    </row>
  </sheetData>
  <sheetProtection algorithmName="SHA-512" hashValue="qeQ+//eT6Z2Rbt1/cMbIuR8yKB3MxtXWnSKKs4hsSoFDSKELcn2kTs6RmS5sgAazTBkBlfTKC4mN6OoisWNRFA==" saltValue="w3+2+aUyuq/TBhbnIDRhmA==" spinCount="100000" sheet="1" objects="1" scenarios="1" selectLockedCells="1"/>
  <mergeCells count="200">
    <mergeCell ref="A6:J6"/>
    <mergeCell ref="A7:J7"/>
    <mergeCell ref="A8:J27"/>
    <mergeCell ref="A28:J28"/>
    <mergeCell ref="A29:J29"/>
    <mergeCell ref="A30:J36"/>
    <mergeCell ref="A1:J1"/>
    <mergeCell ref="A2:J2"/>
    <mergeCell ref="A3:B3"/>
    <mergeCell ref="C3:J3"/>
    <mergeCell ref="A4:J4"/>
    <mergeCell ref="A5:C5"/>
    <mergeCell ref="F5:H5"/>
    <mergeCell ref="A54:J54"/>
    <mergeCell ref="A55:J55"/>
    <mergeCell ref="A56:J56"/>
    <mergeCell ref="A57:B57"/>
    <mergeCell ref="C57:J57"/>
    <mergeCell ref="A58:J58"/>
    <mergeCell ref="A37:J37"/>
    <mergeCell ref="A38:J38"/>
    <mergeCell ref="A45:J45"/>
    <mergeCell ref="A48:J53"/>
    <mergeCell ref="A46:J47"/>
    <mergeCell ref="A107:J108"/>
    <mergeCell ref="A109:J114"/>
    <mergeCell ref="A92:J92"/>
    <mergeCell ref="A93:J97"/>
    <mergeCell ref="A98:J98"/>
    <mergeCell ref="A99:J99"/>
    <mergeCell ref="A106:J106"/>
    <mergeCell ref="A59:C59"/>
    <mergeCell ref="F59:H59"/>
    <mergeCell ref="A60:J60"/>
    <mergeCell ref="A61:J61"/>
    <mergeCell ref="A62:J90"/>
    <mergeCell ref="A91:J91"/>
    <mergeCell ref="A119:J119"/>
    <mergeCell ref="A120:C120"/>
    <mergeCell ref="F120:H120"/>
    <mergeCell ref="A121:J121"/>
    <mergeCell ref="A122:J122"/>
    <mergeCell ref="A123:J138"/>
    <mergeCell ref="A115:J115"/>
    <mergeCell ref="A116:J116"/>
    <mergeCell ref="A117:J117"/>
    <mergeCell ref="A118:B118"/>
    <mergeCell ref="C118:J118"/>
    <mergeCell ref="A158:J158"/>
    <mergeCell ref="A167:J167"/>
    <mergeCell ref="A168:J168"/>
    <mergeCell ref="A169:J169"/>
    <mergeCell ref="A159:J160"/>
    <mergeCell ref="A161:J166"/>
    <mergeCell ref="A139:J139"/>
    <mergeCell ref="A140:J140"/>
    <mergeCell ref="A141:J149"/>
    <mergeCell ref="A150:J150"/>
    <mergeCell ref="A151:J151"/>
    <mergeCell ref="A174:J174"/>
    <mergeCell ref="A175:J185"/>
    <mergeCell ref="A186:J186"/>
    <mergeCell ref="A187:J187"/>
    <mergeCell ref="A188:J192"/>
    <mergeCell ref="A193:J193"/>
    <mergeCell ref="A170:B170"/>
    <mergeCell ref="C170:J170"/>
    <mergeCell ref="A171:J171"/>
    <mergeCell ref="A172:C172"/>
    <mergeCell ref="F172:H172"/>
    <mergeCell ref="A173:J173"/>
    <mergeCell ref="A211:J211"/>
    <mergeCell ref="A212:J212"/>
    <mergeCell ref="A213:B213"/>
    <mergeCell ref="C213:J213"/>
    <mergeCell ref="A214:J214"/>
    <mergeCell ref="A215:C215"/>
    <mergeCell ref="F215:H215"/>
    <mergeCell ref="A194:J194"/>
    <mergeCell ref="A201:J201"/>
    <mergeCell ref="A210:J210"/>
    <mergeCell ref="A202:J203"/>
    <mergeCell ref="A204:J209"/>
    <mergeCell ref="A247:J247"/>
    <mergeCell ref="A248:J248"/>
    <mergeCell ref="A255:J255"/>
    <mergeCell ref="A256:J257"/>
    <mergeCell ref="A258:J263"/>
    <mergeCell ref="A216:J216"/>
    <mergeCell ref="A217:J217"/>
    <mergeCell ref="A218:J239"/>
    <mergeCell ref="A240:J240"/>
    <mergeCell ref="A241:J241"/>
    <mergeCell ref="A242:J246"/>
    <mergeCell ref="A269:C269"/>
    <mergeCell ref="F269:H269"/>
    <mergeCell ref="A270:J270"/>
    <mergeCell ref="A271:J271"/>
    <mergeCell ref="A272:J306"/>
    <mergeCell ref="A307:J307"/>
    <mergeCell ref="A264:J264"/>
    <mergeCell ref="A265:J265"/>
    <mergeCell ref="A266:J266"/>
    <mergeCell ref="A267:B267"/>
    <mergeCell ref="C267:J267"/>
    <mergeCell ref="A268:J268"/>
    <mergeCell ref="A336:J336"/>
    <mergeCell ref="A337:J337"/>
    <mergeCell ref="A338:J338"/>
    <mergeCell ref="A339:B339"/>
    <mergeCell ref="C339:J339"/>
    <mergeCell ref="A328:J329"/>
    <mergeCell ref="A330:J335"/>
    <mergeCell ref="A308:J308"/>
    <mergeCell ref="A309:J314"/>
    <mergeCell ref="A315:J315"/>
    <mergeCell ref="A316:J316"/>
    <mergeCell ref="A327:J327"/>
    <mergeCell ref="A354:J354"/>
    <mergeCell ref="A355:J355"/>
    <mergeCell ref="A356:J360"/>
    <mergeCell ref="A361:J361"/>
    <mergeCell ref="A362:J362"/>
    <mergeCell ref="A340:J340"/>
    <mergeCell ref="A341:C341"/>
    <mergeCell ref="F341:H341"/>
    <mergeCell ref="A342:J342"/>
    <mergeCell ref="A343:J343"/>
    <mergeCell ref="A344:J353"/>
    <mergeCell ref="A381:B381"/>
    <mergeCell ref="C381:J381"/>
    <mergeCell ref="A382:J382"/>
    <mergeCell ref="A383:C383"/>
    <mergeCell ref="F383:H383"/>
    <mergeCell ref="A384:J384"/>
    <mergeCell ref="A369:J369"/>
    <mergeCell ref="A378:J378"/>
    <mergeCell ref="A379:J379"/>
    <mergeCell ref="A380:J380"/>
    <mergeCell ref="A370:J371"/>
    <mergeCell ref="A372:J377"/>
    <mergeCell ref="A426:J426"/>
    <mergeCell ref="A433:J433"/>
    <mergeCell ref="A442:J442"/>
    <mergeCell ref="A427:J432"/>
    <mergeCell ref="A434:J435"/>
    <mergeCell ref="A436:J441"/>
    <mergeCell ref="A385:J385"/>
    <mergeCell ref="A386:J416"/>
    <mergeCell ref="A417:J417"/>
    <mergeCell ref="A418:J418"/>
    <mergeCell ref="A419:J424"/>
    <mergeCell ref="A425:J425"/>
    <mergeCell ref="A448:J448"/>
    <mergeCell ref="A449:J449"/>
    <mergeCell ref="A450:J472"/>
    <mergeCell ref="A473:J473"/>
    <mergeCell ref="A474:J474"/>
    <mergeCell ref="A475:J483"/>
    <mergeCell ref="A443:J443"/>
    <mergeCell ref="A444:J444"/>
    <mergeCell ref="A445:B445"/>
    <mergeCell ref="C445:J445"/>
    <mergeCell ref="A446:J446"/>
    <mergeCell ref="A447:C447"/>
    <mergeCell ref="F447:H447"/>
    <mergeCell ref="A503:J503"/>
    <mergeCell ref="A504:B504"/>
    <mergeCell ref="C504:J504"/>
    <mergeCell ref="A505:J505"/>
    <mergeCell ref="A484:J484"/>
    <mergeCell ref="A485:J485"/>
    <mergeCell ref="A492:J492"/>
    <mergeCell ref="A486:J491"/>
    <mergeCell ref="A493:J494"/>
    <mergeCell ref="A495:J500"/>
    <mergeCell ref="A535:J536"/>
    <mergeCell ref="A537:J542"/>
    <mergeCell ref="A543:J543"/>
    <mergeCell ref="A39:J44"/>
    <mergeCell ref="A100:J105"/>
    <mergeCell ref="A152:J157"/>
    <mergeCell ref="A195:J200"/>
    <mergeCell ref="A249:J254"/>
    <mergeCell ref="A317:J326"/>
    <mergeCell ref="A363:J368"/>
    <mergeCell ref="A520:J520"/>
    <mergeCell ref="A521:J525"/>
    <mergeCell ref="A526:J526"/>
    <mergeCell ref="A527:J527"/>
    <mergeCell ref="A534:J534"/>
    <mergeCell ref="A528:J533"/>
    <mergeCell ref="A506:C506"/>
    <mergeCell ref="F506:H506"/>
    <mergeCell ref="A507:J507"/>
    <mergeCell ref="A508:J508"/>
    <mergeCell ref="A509:J518"/>
    <mergeCell ref="A519:J519"/>
    <mergeCell ref="A501:J501"/>
    <mergeCell ref="A502:J502"/>
  </mergeCells>
  <pageMargins left="0.7" right="0.7" top="0.75" bottom="0.75" header="0.3" footer="0.3"/>
  <pageSetup scale="90" fitToHeight="0" orientation="portrait" r:id="rId1"/>
  <rowBreaks count="9" manualBreakCount="9">
    <brk id="54" max="9" man="1"/>
    <brk id="115" max="9" man="1"/>
    <brk id="167" max="9" man="1"/>
    <brk id="210" max="9" man="1"/>
    <brk id="264" max="9" man="1"/>
    <brk id="336" max="9" man="1"/>
    <brk id="378" max="9" man="1"/>
    <brk id="442" max="9" man="1"/>
    <brk id="501" max="9"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D59 D120 D172 D215 D269 D341 D383 D447 D506</xm:sqref>
        </x14:dataValidation>
        <x14:dataValidation type="list" allowBlank="1" showInputMessage="1" showErrorMessage="1" xr:uid="{0F299782-65F9-4C68-955D-1DA4DE52C4D4}">
          <x14:formula1>
            <xm:f>List!$P$4:$P$8</xm:f>
          </x14:formula1>
          <xm:sqref>I5 I59 I120 I172 I215 I269 I341 I383 I447 I506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topLeftCell="A7" zoomScale="80" zoomScaleNormal="80" workbookViewId="0">
      <selection activeCell="A11" sqref="A11:N14"/>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104</v>
      </c>
      <c r="B1" s="98"/>
      <c r="C1" s="98"/>
      <c r="D1" s="260">
        <v>47201.54</v>
      </c>
      <c r="E1" s="261"/>
      <c r="F1" s="262"/>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21" t="s">
        <v>105</v>
      </c>
      <c r="B3" s="322"/>
      <c r="C3" s="322"/>
      <c r="D3" s="322"/>
      <c r="E3" s="322"/>
      <c r="F3" s="322"/>
      <c r="G3" s="322"/>
      <c r="H3" s="322"/>
      <c r="I3" s="322"/>
      <c r="J3" s="322"/>
      <c r="K3" s="322"/>
      <c r="L3" s="322"/>
      <c r="M3" s="322"/>
      <c r="N3" s="323"/>
    </row>
    <row r="4" spans="1:21">
      <c r="A4" s="103" t="s">
        <v>106</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24" t="s">
        <v>107</v>
      </c>
      <c r="B6" s="325"/>
      <c r="C6" s="325"/>
      <c r="D6" s="325"/>
      <c r="E6" s="325"/>
      <c r="F6" s="325"/>
      <c r="G6" s="325"/>
      <c r="H6" s="325"/>
      <c r="I6" s="325"/>
      <c r="J6" s="2" t="s">
        <v>108</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24" t="s">
        <v>109</v>
      </c>
      <c r="B8" s="325"/>
      <c r="C8" s="325"/>
      <c r="D8" s="325"/>
      <c r="E8" s="325"/>
      <c r="F8" s="325"/>
      <c r="G8" s="325"/>
      <c r="H8" s="325"/>
      <c r="I8" s="325"/>
      <c r="J8" s="325"/>
      <c r="K8" s="326"/>
      <c r="L8" s="96">
        <v>1526.71</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75" thickBot="1">
      <c r="A10" s="106" t="s">
        <v>110</v>
      </c>
      <c r="B10" s="106"/>
      <c r="C10" s="106"/>
      <c r="D10" s="106"/>
      <c r="E10" s="106"/>
      <c r="F10" s="106"/>
      <c r="G10" s="106"/>
      <c r="H10" s="104"/>
      <c r="I10" s="104"/>
      <c r="J10" s="104"/>
      <c r="K10" s="104"/>
      <c r="L10" s="104"/>
      <c r="M10" s="104"/>
      <c r="N10" s="104"/>
      <c r="O10" s="100"/>
      <c r="P10" s="100"/>
      <c r="Q10" s="100"/>
      <c r="R10" s="100"/>
      <c r="S10" s="100"/>
      <c r="T10" s="100"/>
    </row>
    <row r="11" spans="1:21">
      <c r="A11" s="223" t="s">
        <v>111</v>
      </c>
      <c r="B11" s="281"/>
      <c r="C11" s="281"/>
      <c r="D11" s="281"/>
      <c r="E11" s="281"/>
      <c r="F11" s="281"/>
      <c r="G11" s="281"/>
      <c r="H11" s="281"/>
      <c r="I11" s="281"/>
      <c r="J11" s="281"/>
      <c r="K11" s="281"/>
      <c r="L11" s="281"/>
      <c r="M11" s="281"/>
      <c r="N11" s="282"/>
      <c r="O11" s="107"/>
      <c r="P11" s="108"/>
      <c r="Q11" s="100"/>
      <c r="R11" s="100"/>
      <c r="S11" s="100"/>
      <c r="T11" s="100"/>
    </row>
    <row r="12" spans="1:21">
      <c r="A12" s="283"/>
      <c r="B12" s="284"/>
      <c r="C12" s="284"/>
      <c r="D12" s="284"/>
      <c r="E12" s="284"/>
      <c r="F12" s="284"/>
      <c r="G12" s="284"/>
      <c r="H12" s="284"/>
      <c r="I12" s="284"/>
      <c r="J12" s="284"/>
      <c r="K12" s="284"/>
      <c r="L12" s="284"/>
      <c r="M12" s="284"/>
      <c r="N12" s="285"/>
      <c r="O12" s="107"/>
      <c r="P12" s="108"/>
      <c r="Q12" s="100"/>
      <c r="R12" s="100"/>
      <c r="S12" s="100"/>
      <c r="T12" s="100"/>
    </row>
    <row r="13" spans="1:21">
      <c r="A13" s="283"/>
      <c r="B13" s="284"/>
      <c r="C13" s="284"/>
      <c r="D13" s="284"/>
      <c r="E13" s="284"/>
      <c r="F13" s="284"/>
      <c r="G13" s="284"/>
      <c r="H13" s="284"/>
      <c r="I13" s="284"/>
      <c r="J13" s="284"/>
      <c r="K13" s="284"/>
      <c r="L13" s="284"/>
      <c r="M13" s="284"/>
      <c r="N13" s="285"/>
      <c r="O13" s="107"/>
      <c r="P13" s="108"/>
      <c r="Q13" s="100"/>
      <c r="R13" s="100"/>
      <c r="S13" s="100"/>
      <c r="T13" s="100"/>
    </row>
    <row r="14" spans="1:21" ht="15.75" thickBot="1">
      <c r="A14" s="286"/>
      <c r="B14" s="287"/>
      <c r="C14" s="287"/>
      <c r="D14" s="287"/>
      <c r="E14" s="287"/>
      <c r="F14" s="287"/>
      <c r="G14" s="287"/>
      <c r="H14" s="287"/>
      <c r="I14" s="287"/>
      <c r="J14" s="287"/>
      <c r="K14" s="287"/>
      <c r="L14" s="287"/>
      <c r="M14" s="287"/>
      <c r="N14" s="288"/>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3.25">
      <c r="A16" s="327" t="s">
        <v>112</v>
      </c>
      <c r="B16" s="328"/>
      <c r="C16" s="328"/>
      <c r="D16" s="328"/>
      <c r="E16" s="328"/>
      <c r="F16" s="328"/>
      <c r="G16" s="328"/>
      <c r="H16" s="328"/>
      <c r="I16" s="328"/>
      <c r="J16" s="328"/>
      <c r="K16" s="328"/>
      <c r="L16" s="328"/>
      <c r="M16" s="328"/>
      <c r="N16" s="328"/>
      <c r="O16" s="328"/>
      <c r="P16" s="328"/>
      <c r="Q16" s="328"/>
      <c r="R16" s="328"/>
      <c r="S16" s="328"/>
      <c r="T16" s="328"/>
      <c r="U16" s="329"/>
    </row>
    <row r="17" spans="1:22" ht="15.75">
      <c r="A17" s="272" t="s">
        <v>113</v>
      </c>
      <c r="B17" s="272"/>
      <c r="C17" s="272"/>
      <c r="D17" s="272"/>
      <c r="E17" s="272"/>
      <c r="F17" s="272"/>
      <c r="G17" s="272"/>
      <c r="H17" s="272"/>
      <c r="I17" s="272"/>
      <c r="J17" s="272"/>
      <c r="K17" s="272"/>
      <c r="L17" s="272"/>
      <c r="M17" s="272"/>
      <c r="N17" s="110" t="s">
        <v>114</v>
      </c>
      <c r="O17" s="111" t="s">
        <v>115</v>
      </c>
      <c r="P17" s="110" t="s">
        <v>116</v>
      </c>
      <c r="Q17" s="111" t="s">
        <v>117</v>
      </c>
      <c r="R17" s="110" t="s">
        <v>116</v>
      </c>
      <c r="S17" s="111" t="s">
        <v>118</v>
      </c>
      <c r="T17" s="112" t="s">
        <v>116</v>
      </c>
      <c r="U17" s="112" t="s">
        <v>119</v>
      </c>
      <c r="V17" s="6"/>
    </row>
    <row r="18" spans="1:22">
      <c r="A18" s="113" t="s">
        <v>120</v>
      </c>
      <c r="B18" s="273" t="s">
        <v>121</v>
      </c>
      <c r="C18" s="273"/>
      <c r="D18" s="273"/>
      <c r="E18" s="273"/>
      <c r="F18" s="273"/>
      <c r="G18" s="273"/>
      <c r="H18" s="273"/>
      <c r="I18" s="273"/>
      <c r="J18" s="273"/>
      <c r="K18" s="273"/>
      <c r="L18" s="273"/>
      <c r="M18" s="273"/>
      <c r="N18" s="114" t="s">
        <v>122</v>
      </c>
      <c r="O18" s="115" t="s">
        <v>122</v>
      </c>
      <c r="P18" s="114"/>
      <c r="Q18" s="115" t="s">
        <v>122</v>
      </c>
      <c r="R18" s="116"/>
      <c r="S18" s="115" t="s">
        <v>122</v>
      </c>
      <c r="T18" s="117"/>
      <c r="U18" s="118" t="s">
        <v>122</v>
      </c>
      <c r="V18" s="6"/>
    </row>
    <row r="19" spans="1:22">
      <c r="A19" s="91">
        <v>8</v>
      </c>
      <c r="B19" s="259" t="s">
        <v>95</v>
      </c>
      <c r="C19" s="259"/>
      <c r="D19" s="259"/>
      <c r="E19" s="259"/>
      <c r="F19" s="259"/>
      <c r="G19" s="259"/>
      <c r="H19" s="259"/>
      <c r="I19" s="259"/>
      <c r="J19" s="259"/>
      <c r="K19" s="259"/>
      <c r="L19" s="259"/>
      <c r="M19" s="265"/>
      <c r="N19" s="92">
        <v>1882.04</v>
      </c>
      <c r="O19" s="93"/>
      <c r="P19" s="94"/>
      <c r="Q19" s="93"/>
      <c r="R19" s="95"/>
      <c r="S19" s="93"/>
      <c r="T19" s="91"/>
      <c r="U19" s="119">
        <f t="shared" ref="U19:U28" si="0">N19+O19+Q19+S19</f>
        <v>1882.04</v>
      </c>
      <c r="V19" s="6"/>
    </row>
    <row r="20" spans="1:22">
      <c r="A20" s="91"/>
      <c r="B20" s="259"/>
      <c r="C20" s="259"/>
      <c r="D20" s="259"/>
      <c r="E20" s="259"/>
      <c r="F20" s="259"/>
      <c r="G20" s="259"/>
      <c r="H20" s="259"/>
      <c r="I20" s="259"/>
      <c r="J20" s="259"/>
      <c r="K20" s="259"/>
      <c r="L20" s="259"/>
      <c r="M20" s="265"/>
      <c r="N20" s="92"/>
      <c r="O20" s="93"/>
      <c r="P20" s="94"/>
      <c r="Q20" s="93"/>
      <c r="R20" s="95"/>
      <c r="S20" s="93"/>
      <c r="T20" s="91"/>
      <c r="U20" s="119">
        <f t="shared" si="0"/>
        <v>0</v>
      </c>
      <c r="V20" s="6"/>
    </row>
    <row r="21" spans="1:22">
      <c r="A21" s="91"/>
      <c r="B21" s="259"/>
      <c r="C21" s="259"/>
      <c r="D21" s="259"/>
      <c r="E21" s="259"/>
      <c r="F21" s="259"/>
      <c r="G21" s="259"/>
      <c r="H21" s="259"/>
      <c r="I21" s="259"/>
      <c r="J21" s="259"/>
      <c r="K21" s="259"/>
      <c r="L21" s="259"/>
      <c r="M21" s="265"/>
      <c r="N21" s="194"/>
      <c r="O21" s="93"/>
      <c r="P21" s="94"/>
      <c r="Q21" s="93"/>
      <c r="R21" s="95"/>
      <c r="S21" s="93"/>
      <c r="T21" s="91"/>
      <c r="U21" s="119">
        <f t="shared" si="0"/>
        <v>0</v>
      </c>
      <c r="V21" s="6"/>
    </row>
    <row r="22" spans="1:22">
      <c r="A22" s="91"/>
      <c r="B22" s="259"/>
      <c r="C22" s="259"/>
      <c r="D22" s="259"/>
      <c r="E22" s="259"/>
      <c r="F22" s="259"/>
      <c r="G22" s="259"/>
      <c r="H22" s="259"/>
      <c r="I22" s="259"/>
      <c r="J22" s="259"/>
      <c r="K22" s="259"/>
      <c r="L22" s="259"/>
      <c r="M22" s="265"/>
      <c r="N22" s="92"/>
      <c r="O22" s="93"/>
      <c r="P22" s="94"/>
      <c r="Q22" s="93"/>
      <c r="R22" s="95"/>
      <c r="S22" s="93"/>
      <c r="T22" s="91"/>
      <c r="U22" s="119">
        <f t="shared" si="0"/>
        <v>0</v>
      </c>
      <c r="V22" s="6"/>
    </row>
    <row r="23" spans="1:22">
      <c r="A23" s="91"/>
      <c r="B23" s="259"/>
      <c r="C23" s="259"/>
      <c r="D23" s="259"/>
      <c r="E23" s="259"/>
      <c r="F23" s="259"/>
      <c r="G23" s="259"/>
      <c r="H23" s="259"/>
      <c r="I23" s="259"/>
      <c r="J23" s="259"/>
      <c r="K23" s="259"/>
      <c r="L23" s="259"/>
      <c r="M23" s="265"/>
      <c r="N23" s="92"/>
      <c r="O23" s="93"/>
      <c r="P23" s="94"/>
      <c r="Q23" s="93"/>
      <c r="R23" s="95"/>
      <c r="S23" s="93"/>
      <c r="T23" s="91"/>
      <c r="U23" s="119">
        <f t="shared" si="0"/>
        <v>0</v>
      </c>
      <c r="V23" s="6"/>
    </row>
    <row r="24" spans="1:22">
      <c r="A24" s="91"/>
      <c r="B24" s="259"/>
      <c r="C24" s="259"/>
      <c r="D24" s="259"/>
      <c r="E24" s="259"/>
      <c r="F24" s="259"/>
      <c r="G24" s="259"/>
      <c r="H24" s="259"/>
      <c r="I24" s="259"/>
      <c r="J24" s="259"/>
      <c r="K24" s="259"/>
      <c r="L24" s="259"/>
      <c r="M24" s="265"/>
      <c r="N24" s="92"/>
      <c r="O24" s="93"/>
      <c r="P24" s="94"/>
      <c r="Q24" s="93"/>
      <c r="R24" s="95"/>
      <c r="S24" s="93"/>
      <c r="T24" s="91"/>
      <c r="U24" s="119">
        <f t="shared" si="0"/>
        <v>0</v>
      </c>
      <c r="V24" s="6"/>
    </row>
    <row r="25" spans="1:22">
      <c r="A25" s="91"/>
      <c r="B25" s="259"/>
      <c r="C25" s="259"/>
      <c r="D25" s="259"/>
      <c r="E25" s="259"/>
      <c r="F25" s="259"/>
      <c r="G25" s="259"/>
      <c r="H25" s="259"/>
      <c r="I25" s="259"/>
      <c r="J25" s="259"/>
      <c r="K25" s="259"/>
      <c r="L25" s="259"/>
      <c r="M25" s="265"/>
      <c r="N25" s="92"/>
      <c r="O25" s="93"/>
      <c r="P25" s="94"/>
      <c r="Q25" s="93"/>
      <c r="R25" s="95"/>
      <c r="S25" s="93"/>
      <c r="T25" s="91"/>
      <c r="U25" s="119">
        <f t="shared" si="0"/>
        <v>0</v>
      </c>
      <c r="V25" s="6"/>
    </row>
    <row r="26" spans="1:22">
      <c r="A26" s="91"/>
      <c r="B26" s="259"/>
      <c r="C26" s="259"/>
      <c r="D26" s="259"/>
      <c r="E26" s="259"/>
      <c r="F26" s="259"/>
      <c r="G26" s="259"/>
      <c r="H26" s="259"/>
      <c r="I26" s="259"/>
      <c r="J26" s="259"/>
      <c r="K26" s="259"/>
      <c r="L26" s="259"/>
      <c r="M26" s="265"/>
      <c r="N26" s="92"/>
      <c r="O26" s="93"/>
      <c r="P26" s="94"/>
      <c r="Q26" s="93"/>
      <c r="R26" s="95"/>
      <c r="S26" s="93"/>
      <c r="T26" s="91"/>
      <c r="U26" s="119">
        <f t="shared" si="0"/>
        <v>0</v>
      </c>
      <c r="V26" s="6"/>
    </row>
    <row r="27" spans="1:22">
      <c r="A27" s="91"/>
      <c r="B27" s="259"/>
      <c r="C27" s="259"/>
      <c r="D27" s="259"/>
      <c r="E27" s="259"/>
      <c r="F27" s="259"/>
      <c r="G27" s="259"/>
      <c r="H27" s="259"/>
      <c r="I27" s="259"/>
      <c r="J27" s="259"/>
      <c r="K27" s="259"/>
      <c r="L27" s="259"/>
      <c r="M27" s="265"/>
      <c r="N27" s="92"/>
      <c r="O27" s="93"/>
      <c r="P27" s="94"/>
      <c r="Q27" s="93"/>
      <c r="R27" s="95"/>
      <c r="S27" s="93"/>
      <c r="T27" s="91"/>
      <c r="U27" s="119">
        <f t="shared" si="0"/>
        <v>0</v>
      </c>
      <c r="V27" s="6"/>
    </row>
    <row r="28" spans="1:22">
      <c r="A28" s="91"/>
      <c r="B28" s="259"/>
      <c r="C28" s="259"/>
      <c r="D28" s="259"/>
      <c r="E28" s="259"/>
      <c r="F28" s="259"/>
      <c r="G28" s="259"/>
      <c r="H28" s="259"/>
      <c r="I28" s="259"/>
      <c r="J28" s="259"/>
      <c r="K28" s="259"/>
      <c r="L28" s="259"/>
      <c r="M28" s="265"/>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123</v>
      </c>
      <c r="N29" s="123">
        <f>SUM(N19:N28)</f>
        <v>1882.04</v>
      </c>
      <c r="O29" s="124">
        <f>SUM(O19:O28)</f>
        <v>0</v>
      </c>
      <c r="P29" s="125"/>
      <c r="Q29" s="126">
        <f>SUM(Q19:Q28)</f>
        <v>0</v>
      </c>
      <c r="R29" s="127"/>
      <c r="S29" s="126">
        <f>SUM(S19:S28)</f>
        <v>0</v>
      </c>
      <c r="T29" s="127"/>
      <c r="U29" s="126">
        <f>SUM(U19:U28)</f>
        <v>1882.04</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75">
      <c r="A31" s="272" t="s">
        <v>124</v>
      </c>
      <c r="B31" s="272"/>
      <c r="C31" s="272"/>
      <c r="D31" s="272"/>
      <c r="E31" s="272"/>
      <c r="F31" s="272"/>
      <c r="G31" s="272"/>
      <c r="H31" s="272"/>
      <c r="I31" s="272"/>
      <c r="J31" s="272"/>
      <c r="K31" s="272"/>
      <c r="L31" s="272"/>
      <c r="M31" s="272"/>
      <c r="N31" s="110" t="s">
        <v>114</v>
      </c>
      <c r="O31" s="111" t="s">
        <v>115</v>
      </c>
      <c r="P31" s="110" t="s">
        <v>116</v>
      </c>
      <c r="Q31" s="111" t="s">
        <v>117</v>
      </c>
      <c r="R31" s="110" t="s">
        <v>116</v>
      </c>
      <c r="S31" s="111" t="s">
        <v>118</v>
      </c>
      <c r="T31" s="112" t="s">
        <v>116</v>
      </c>
      <c r="U31" s="112" t="s">
        <v>119</v>
      </c>
      <c r="V31" s="6"/>
    </row>
    <row r="32" spans="1:22">
      <c r="A32" s="113" t="s">
        <v>120</v>
      </c>
      <c r="B32" s="273" t="s">
        <v>121</v>
      </c>
      <c r="C32" s="273"/>
      <c r="D32" s="273"/>
      <c r="E32" s="273"/>
      <c r="F32" s="273"/>
      <c r="G32" s="273"/>
      <c r="H32" s="273"/>
      <c r="I32" s="273"/>
      <c r="J32" s="273"/>
      <c r="K32" s="273"/>
      <c r="L32" s="273"/>
      <c r="M32" s="273"/>
      <c r="N32" s="114" t="s">
        <v>122</v>
      </c>
      <c r="O32" s="115" t="s">
        <v>122</v>
      </c>
      <c r="P32" s="114"/>
      <c r="Q32" s="115" t="s">
        <v>122</v>
      </c>
      <c r="R32" s="116"/>
      <c r="S32" s="115" t="s">
        <v>122</v>
      </c>
      <c r="T32" s="117"/>
      <c r="U32" s="118" t="s">
        <v>122</v>
      </c>
      <c r="V32" s="6"/>
    </row>
    <row r="33" spans="1:22">
      <c r="A33" s="91">
        <v>5</v>
      </c>
      <c r="B33" s="259" t="s">
        <v>125</v>
      </c>
      <c r="C33" s="259"/>
      <c r="D33" s="259"/>
      <c r="E33" s="259"/>
      <c r="F33" s="259"/>
      <c r="G33" s="259"/>
      <c r="H33" s="259"/>
      <c r="I33" s="259"/>
      <c r="J33" s="259"/>
      <c r="K33" s="259"/>
      <c r="L33" s="259"/>
      <c r="M33" s="265"/>
      <c r="N33" s="92">
        <v>6000</v>
      </c>
      <c r="O33" s="93"/>
      <c r="P33" s="94"/>
      <c r="Q33" s="93"/>
      <c r="R33" s="95"/>
      <c r="S33" s="93"/>
      <c r="T33" s="91"/>
      <c r="U33" s="119">
        <f t="shared" ref="U33:U42" si="1">N33+O33+Q33+S33</f>
        <v>6000</v>
      </c>
      <c r="V33" s="6"/>
    </row>
    <row r="34" spans="1:22">
      <c r="A34" s="91"/>
      <c r="B34" s="259"/>
      <c r="C34" s="259"/>
      <c r="D34" s="259"/>
      <c r="E34" s="259"/>
      <c r="F34" s="259"/>
      <c r="G34" s="259"/>
      <c r="H34" s="259"/>
      <c r="I34" s="259"/>
      <c r="J34" s="259"/>
      <c r="K34" s="259"/>
      <c r="L34" s="259"/>
      <c r="M34" s="265"/>
      <c r="N34" s="92"/>
      <c r="O34" s="93"/>
      <c r="P34" s="94"/>
      <c r="Q34" s="93"/>
      <c r="R34" s="95"/>
      <c r="S34" s="93"/>
      <c r="T34" s="91"/>
      <c r="U34" s="119">
        <f t="shared" si="1"/>
        <v>0</v>
      </c>
      <c r="V34" s="6"/>
    </row>
    <row r="35" spans="1:22">
      <c r="A35" s="91"/>
      <c r="B35" s="259"/>
      <c r="C35" s="259"/>
      <c r="D35" s="259"/>
      <c r="E35" s="259"/>
      <c r="F35" s="259"/>
      <c r="G35" s="259"/>
      <c r="H35" s="259"/>
      <c r="I35" s="259"/>
      <c r="J35" s="259"/>
      <c r="K35" s="259"/>
      <c r="L35" s="259"/>
      <c r="M35" s="265"/>
      <c r="N35" s="92"/>
      <c r="O35" s="93"/>
      <c r="P35" s="94"/>
      <c r="Q35" s="93"/>
      <c r="R35" s="95"/>
      <c r="S35" s="93"/>
      <c r="T35" s="91"/>
      <c r="U35" s="119">
        <f t="shared" si="1"/>
        <v>0</v>
      </c>
      <c r="V35" s="6"/>
    </row>
    <row r="36" spans="1:22">
      <c r="A36" s="91"/>
      <c r="B36" s="259"/>
      <c r="C36" s="259"/>
      <c r="D36" s="259"/>
      <c r="E36" s="259"/>
      <c r="F36" s="259"/>
      <c r="G36" s="259"/>
      <c r="H36" s="259"/>
      <c r="I36" s="259"/>
      <c r="J36" s="259"/>
      <c r="K36" s="259"/>
      <c r="L36" s="259"/>
      <c r="M36" s="265"/>
      <c r="N36" s="92"/>
      <c r="O36" s="93"/>
      <c r="P36" s="94"/>
      <c r="Q36" s="93"/>
      <c r="R36" s="95"/>
      <c r="S36" s="93"/>
      <c r="T36" s="91"/>
      <c r="U36" s="119">
        <f t="shared" si="1"/>
        <v>0</v>
      </c>
      <c r="V36" s="6"/>
    </row>
    <row r="37" spans="1:22">
      <c r="A37" s="91"/>
      <c r="B37" s="259"/>
      <c r="C37" s="259"/>
      <c r="D37" s="259"/>
      <c r="E37" s="259"/>
      <c r="F37" s="259"/>
      <c r="G37" s="259"/>
      <c r="H37" s="259"/>
      <c r="I37" s="259"/>
      <c r="J37" s="259"/>
      <c r="K37" s="259"/>
      <c r="L37" s="259"/>
      <c r="M37" s="265"/>
      <c r="N37" s="92"/>
      <c r="O37" s="93"/>
      <c r="P37" s="94"/>
      <c r="Q37" s="93"/>
      <c r="R37" s="95"/>
      <c r="S37" s="93"/>
      <c r="T37" s="91"/>
      <c r="U37" s="119">
        <f t="shared" si="1"/>
        <v>0</v>
      </c>
      <c r="V37" s="6"/>
    </row>
    <row r="38" spans="1:22">
      <c r="A38" s="91"/>
      <c r="B38" s="259"/>
      <c r="C38" s="259"/>
      <c r="D38" s="259"/>
      <c r="E38" s="259"/>
      <c r="F38" s="259"/>
      <c r="G38" s="259"/>
      <c r="H38" s="259"/>
      <c r="I38" s="259"/>
      <c r="J38" s="259"/>
      <c r="K38" s="259"/>
      <c r="L38" s="259"/>
      <c r="M38" s="265"/>
      <c r="N38" s="92"/>
      <c r="O38" s="93"/>
      <c r="P38" s="94"/>
      <c r="Q38" s="93"/>
      <c r="R38" s="95"/>
      <c r="S38" s="93"/>
      <c r="T38" s="91"/>
      <c r="U38" s="119">
        <f t="shared" si="1"/>
        <v>0</v>
      </c>
      <c r="V38" s="6"/>
    </row>
    <row r="39" spans="1:22">
      <c r="A39" s="91"/>
      <c r="B39" s="259"/>
      <c r="C39" s="259"/>
      <c r="D39" s="259"/>
      <c r="E39" s="259"/>
      <c r="F39" s="259"/>
      <c r="G39" s="259"/>
      <c r="H39" s="259"/>
      <c r="I39" s="259"/>
      <c r="J39" s="259"/>
      <c r="K39" s="259"/>
      <c r="L39" s="259"/>
      <c r="M39" s="265"/>
      <c r="N39" s="92"/>
      <c r="O39" s="93"/>
      <c r="P39" s="94"/>
      <c r="Q39" s="93"/>
      <c r="R39" s="95"/>
      <c r="S39" s="93"/>
      <c r="T39" s="91"/>
      <c r="U39" s="119">
        <f t="shared" si="1"/>
        <v>0</v>
      </c>
      <c r="V39" s="6"/>
    </row>
    <row r="40" spans="1:22">
      <c r="A40" s="91"/>
      <c r="B40" s="259"/>
      <c r="C40" s="259"/>
      <c r="D40" s="259"/>
      <c r="E40" s="259"/>
      <c r="F40" s="259"/>
      <c r="G40" s="259"/>
      <c r="H40" s="259"/>
      <c r="I40" s="259"/>
      <c r="J40" s="259"/>
      <c r="K40" s="259"/>
      <c r="L40" s="259"/>
      <c r="M40" s="265"/>
      <c r="N40" s="92"/>
      <c r="O40" s="93"/>
      <c r="P40" s="94"/>
      <c r="Q40" s="93"/>
      <c r="R40" s="95"/>
      <c r="S40" s="93"/>
      <c r="T40" s="91"/>
      <c r="U40" s="119">
        <f t="shared" si="1"/>
        <v>0</v>
      </c>
      <c r="V40" s="6"/>
    </row>
    <row r="41" spans="1:22">
      <c r="A41" s="91"/>
      <c r="B41" s="259"/>
      <c r="C41" s="259"/>
      <c r="D41" s="259"/>
      <c r="E41" s="259"/>
      <c r="F41" s="259"/>
      <c r="G41" s="259"/>
      <c r="H41" s="259"/>
      <c r="I41" s="259"/>
      <c r="J41" s="259"/>
      <c r="K41" s="259"/>
      <c r="L41" s="259"/>
      <c r="M41" s="265"/>
      <c r="N41" s="92"/>
      <c r="O41" s="93"/>
      <c r="P41" s="94"/>
      <c r="Q41" s="93"/>
      <c r="R41" s="95"/>
      <c r="S41" s="93"/>
      <c r="T41" s="91"/>
      <c r="U41" s="119">
        <f t="shared" si="1"/>
        <v>0</v>
      </c>
      <c r="V41" s="6"/>
    </row>
    <row r="42" spans="1:22">
      <c r="A42" s="91"/>
      <c r="B42" s="259"/>
      <c r="C42" s="259"/>
      <c r="D42" s="259"/>
      <c r="E42" s="259"/>
      <c r="F42" s="259"/>
      <c r="G42" s="259"/>
      <c r="H42" s="259"/>
      <c r="I42" s="259"/>
      <c r="J42" s="259"/>
      <c r="K42" s="259"/>
      <c r="L42" s="259"/>
      <c r="M42" s="265"/>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126</v>
      </c>
      <c r="N43" s="123">
        <f>SUM(N33:N42)</f>
        <v>6000</v>
      </c>
      <c r="O43" s="124">
        <f>SUM(O33:O42)</f>
        <v>0</v>
      </c>
      <c r="P43" s="125"/>
      <c r="Q43" s="126">
        <f>SUM(Q33:Q42)</f>
        <v>0</v>
      </c>
      <c r="R43" s="127"/>
      <c r="S43" s="126">
        <f>SUM(S33:S42)</f>
        <v>0</v>
      </c>
      <c r="T43" s="127"/>
      <c r="U43" s="126">
        <f>SUM(U33:U42)</f>
        <v>6000</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75">
      <c r="A45" s="272" t="s">
        <v>127</v>
      </c>
      <c r="B45" s="272"/>
      <c r="C45" s="272"/>
      <c r="D45" s="272"/>
      <c r="E45" s="272"/>
      <c r="F45" s="272"/>
      <c r="G45" s="272"/>
      <c r="H45" s="272"/>
      <c r="I45" s="272"/>
      <c r="J45" s="272"/>
      <c r="K45" s="272"/>
      <c r="L45" s="272"/>
      <c r="M45" s="272"/>
      <c r="N45" s="110" t="s">
        <v>114</v>
      </c>
      <c r="O45" s="111" t="s">
        <v>115</v>
      </c>
      <c r="P45" s="110" t="s">
        <v>116</v>
      </c>
      <c r="Q45" s="111" t="s">
        <v>117</v>
      </c>
      <c r="R45" s="110" t="s">
        <v>116</v>
      </c>
      <c r="S45" s="111" t="s">
        <v>118</v>
      </c>
      <c r="T45" s="112" t="s">
        <v>116</v>
      </c>
      <c r="U45" s="112" t="s">
        <v>119</v>
      </c>
      <c r="V45" s="6"/>
    </row>
    <row r="46" spans="1:22" ht="30" customHeight="1">
      <c r="A46" s="113" t="s">
        <v>120</v>
      </c>
      <c r="B46" s="273" t="s">
        <v>121</v>
      </c>
      <c r="C46" s="273"/>
      <c r="D46" s="273"/>
      <c r="E46" s="273"/>
      <c r="F46" s="273"/>
      <c r="G46" s="273"/>
      <c r="H46" s="273"/>
      <c r="I46" s="273"/>
      <c r="J46" s="273"/>
      <c r="K46" s="273"/>
      <c r="L46" s="273"/>
      <c r="M46" s="273"/>
      <c r="N46" s="114" t="s">
        <v>122</v>
      </c>
      <c r="O46" s="115" t="s">
        <v>122</v>
      </c>
      <c r="P46" s="114"/>
      <c r="Q46" s="115" t="s">
        <v>122</v>
      </c>
      <c r="R46" s="116"/>
      <c r="S46" s="115" t="s">
        <v>122</v>
      </c>
      <c r="T46" s="117"/>
      <c r="U46" s="118" t="s">
        <v>122</v>
      </c>
      <c r="V46" s="6"/>
    </row>
    <row r="47" spans="1:22">
      <c r="A47" s="91">
        <v>5</v>
      </c>
      <c r="B47" s="259" t="s">
        <v>128</v>
      </c>
      <c r="C47" s="259"/>
      <c r="D47" s="259"/>
      <c r="E47" s="259"/>
      <c r="F47" s="259"/>
      <c r="G47" s="259"/>
      <c r="H47" s="259"/>
      <c r="I47" s="259"/>
      <c r="J47" s="259"/>
      <c r="K47" s="259"/>
      <c r="L47" s="259"/>
      <c r="M47" s="259"/>
      <c r="N47" s="195">
        <v>1179.1500000000001</v>
      </c>
      <c r="O47" s="93"/>
      <c r="P47" s="94"/>
      <c r="Q47" s="93"/>
      <c r="R47" s="95"/>
      <c r="S47" s="93"/>
      <c r="T47" s="91"/>
      <c r="U47" s="119">
        <f t="shared" ref="U47:U56" si="2">N47+O47+Q47+S47</f>
        <v>1179.1500000000001</v>
      </c>
      <c r="V47" s="6"/>
    </row>
    <row r="48" spans="1:22">
      <c r="A48" s="91">
        <v>8</v>
      </c>
      <c r="B48" s="259" t="s">
        <v>95</v>
      </c>
      <c r="C48" s="259"/>
      <c r="D48" s="259"/>
      <c r="E48" s="259"/>
      <c r="F48" s="259"/>
      <c r="G48" s="259"/>
      <c r="H48" s="259"/>
      <c r="I48" s="259"/>
      <c r="J48" s="259"/>
      <c r="K48" s="259"/>
      <c r="L48" s="259"/>
      <c r="M48" s="259"/>
      <c r="N48" s="193">
        <v>353.07</v>
      </c>
      <c r="O48" s="93"/>
      <c r="P48" s="94"/>
      <c r="Q48" s="93"/>
      <c r="R48" s="95"/>
      <c r="S48" s="93"/>
      <c r="T48" s="91"/>
      <c r="U48" s="119">
        <f t="shared" si="2"/>
        <v>353.07</v>
      </c>
      <c r="V48" s="6"/>
    </row>
    <row r="49" spans="1:22">
      <c r="A49" s="91"/>
      <c r="B49" s="259"/>
      <c r="C49" s="259"/>
      <c r="D49" s="259"/>
      <c r="E49" s="259"/>
      <c r="F49" s="259"/>
      <c r="G49" s="259"/>
      <c r="H49" s="259"/>
      <c r="I49" s="259"/>
      <c r="J49" s="259"/>
      <c r="K49" s="259"/>
      <c r="L49" s="259"/>
      <c r="M49" s="259"/>
      <c r="N49" s="92"/>
      <c r="O49" s="93"/>
      <c r="P49" s="94"/>
      <c r="Q49" s="93"/>
      <c r="R49" s="95"/>
      <c r="S49" s="93"/>
      <c r="T49" s="91"/>
      <c r="U49" s="119">
        <f t="shared" si="2"/>
        <v>0</v>
      </c>
      <c r="V49" s="6"/>
    </row>
    <row r="50" spans="1:22">
      <c r="A50" s="91"/>
      <c r="B50" s="259"/>
      <c r="C50" s="259"/>
      <c r="D50" s="259"/>
      <c r="E50" s="259"/>
      <c r="F50" s="259"/>
      <c r="G50" s="259"/>
      <c r="H50" s="259"/>
      <c r="I50" s="259"/>
      <c r="J50" s="259"/>
      <c r="K50" s="259"/>
      <c r="L50" s="259"/>
      <c r="M50" s="259"/>
      <c r="N50" s="92"/>
      <c r="O50" s="93"/>
      <c r="P50" s="94"/>
      <c r="Q50" s="93"/>
      <c r="R50" s="95"/>
      <c r="S50" s="93"/>
      <c r="T50" s="91"/>
      <c r="U50" s="119">
        <f t="shared" si="2"/>
        <v>0</v>
      </c>
      <c r="V50" s="6"/>
    </row>
    <row r="51" spans="1:22">
      <c r="A51" s="91"/>
      <c r="B51" s="259"/>
      <c r="C51" s="259"/>
      <c r="D51" s="259"/>
      <c r="E51" s="259"/>
      <c r="F51" s="259"/>
      <c r="G51" s="259"/>
      <c r="H51" s="259"/>
      <c r="I51" s="259"/>
      <c r="J51" s="259"/>
      <c r="K51" s="259"/>
      <c r="L51" s="259"/>
      <c r="M51" s="259"/>
      <c r="N51" s="92"/>
      <c r="O51" s="93"/>
      <c r="P51" s="94"/>
      <c r="Q51" s="93"/>
      <c r="R51" s="95"/>
      <c r="S51" s="93"/>
      <c r="T51" s="91"/>
      <c r="U51" s="119">
        <f t="shared" si="2"/>
        <v>0</v>
      </c>
      <c r="V51" s="6"/>
    </row>
    <row r="52" spans="1:22">
      <c r="A52" s="91"/>
      <c r="B52" s="259"/>
      <c r="C52" s="259"/>
      <c r="D52" s="259"/>
      <c r="E52" s="259"/>
      <c r="F52" s="259"/>
      <c r="G52" s="259"/>
      <c r="H52" s="259"/>
      <c r="I52" s="259"/>
      <c r="J52" s="259"/>
      <c r="K52" s="259"/>
      <c r="L52" s="259"/>
      <c r="M52" s="259"/>
      <c r="N52" s="92"/>
      <c r="O52" s="93"/>
      <c r="P52" s="94"/>
      <c r="Q52" s="93"/>
      <c r="R52" s="95"/>
      <c r="S52" s="93"/>
      <c r="T52" s="91"/>
      <c r="U52" s="119">
        <f t="shared" si="2"/>
        <v>0</v>
      </c>
      <c r="V52" s="6"/>
    </row>
    <row r="53" spans="1:22">
      <c r="A53" s="91"/>
      <c r="B53" s="259"/>
      <c r="C53" s="259"/>
      <c r="D53" s="259"/>
      <c r="E53" s="259"/>
      <c r="F53" s="259"/>
      <c r="G53" s="259"/>
      <c r="H53" s="259"/>
      <c r="I53" s="259"/>
      <c r="J53" s="259"/>
      <c r="K53" s="259"/>
      <c r="L53" s="259"/>
      <c r="M53" s="259"/>
      <c r="N53" s="92"/>
      <c r="O53" s="93"/>
      <c r="P53" s="94"/>
      <c r="Q53" s="93"/>
      <c r="R53" s="95"/>
      <c r="S53" s="93"/>
      <c r="T53" s="91"/>
      <c r="U53" s="119">
        <f t="shared" si="2"/>
        <v>0</v>
      </c>
      <c r="V53" s="6"/>
    </row>
    <row r="54" spans="1:22">
      <c r="A54" s="91"/>
      <c r="B54" s="259"/>
      <c r="C54" s="259"/>
      <c r="D54" s="259"/>
      <c r="E54" s="259"/>
      <c r="F54" s="259"/>
      <c r="G54" s="259"/>
      <c r="H54" s="259"/>
      <c r="I54" s="259"/>
      <c r="J54" s="259"/>
      <c r="K54" s="259"/>
      <c r="L54" s="259"/>
      <c r="M54" s="259"/>
      <c r="N54" s="92"/>
      <c r="O54" s="93"/>
      <c r="P54" s="94"/>
      <c r="Q54" s="93"/>
      <c r="R54" s="95"/>
      <c r="S54" s="93"/>
      <c r="T54" s="91"/>
      <c r="U54" s="119">
        <f t="shared" si="2"/>
        <v>0</v>
      </c>
      <c r="V54" s="6"/>
    </row>
    <row r="55" spans="1:22">
      <c r="A55" s="91"/>
      <c r="B55" s="259"/>
      <c r="C55" s="259"/>
      <c r="D55" s="259"/>
      <c r="E55" s="259"/>
      <c r="F55" s="259"/>
      <c r="G55" s="259"/>
      <c r="H55" s="259"/>
      <c r="I55" s="259"/>
      <c r="J55" s="259"/>
      <c r="K55" s="259"/>
      <c r="L55" s="259"/>
      <c r="M55" s="259"/>
      <c r="N55" s="92"/>
      <c r="O55" s="93"/>
      <c r="P55" s="94"/>
      <c r="Q55" s="93"/>
      <c r="R55" s="95"/>
      <c r="S55" s="93"/>
      <c r="T55" s="91"/>
      <c r="U55" s="119">
        <f t="shared" si="2"/>
        <v>0</v>
      </c>
      <c r="V55" s="6"/>
    </row>
    <row r="56" spans="1:22">
      <c r="A56" s="91"/>
      <c r="B56" s="259"/>
      <c r="C56" s="259"/>
      <c r="D56" s="259"/>
      <c r="E56" s="259"/>
      <c r="F56" s="259"/>
      <c r="G56" s="259"/>
      <c r="H56" s="259"/>
      <c r="I56" s="259"/>
      <c r="J56" s="259"/>
      <c r="K56" s="259"/>
      <c r="L56" s="259"/>
      <c r="M56" s="259"/>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129</v>
      </c>
      <c r="N57" s="123">
        <f>SUM(N47:N56)</f>
        <v>1532.22</v>
      </c>
      <c r="O57" s="124">
        <f>SUM(O47:O56)</f>
        <v>0</v>
      </c>
      <c r="P57" s="125"/>
      <c r="Q57" s="126">
        <f>SUM(Q47:Q56)</f>
        <v>0</v>
      </c>
      <c r="R57" s="127"/>
      <c r="S57" s="126">
        <f>SUM(S47:S56)</f>
        <v>0</v>
      </c>
      <c r="T57" s="127"/>
      <c r="U57" s="126">
        <f>SUM(U47:U56)</f>
        <v>1532.22</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 thickBot="1">
      <c r="A59" s="137"/>
      <c r="B59" s="137"/>
      <c r="C59" s="137"/>
      <c r="D59" s="137"/>
      <c r="E59" s="137"/>
      <c r="F59" s="138"/>
      <c r="G59" s="138"/>
      <c r="H59" s="138"/>
      <c r="I59" s="138"/>
      <c r="J59" s="139"/>
      <c r="K59" s="140"/>
      <c r="L59" s="141"/>
      <c r="M59" s="142" t="s">
        <v>130</v>
      </c>
      <c r="N59" s="143">
        <f>SUM(N29,N43,N57)</f>
        <v>9414.26</v>
      </c>
      <c r="O59" s="144">
        <f>SUM(O29,O43,O57)</f>
        <v>0</v>
      </c>
      <c r="P59" s="145"/>
      <c r="Q59" s="146">
        <f>SUM(Q29,Q43,Q57)</f>
        <v>0</v>
      </c>
      <c r="R59" s="145"/>
      <c r="S59" s="146">
        <f>SUM(S29,S43,S57)</f>
        <v>0</v>
      </c>
      <c r="T59" s="147"/>
      <c r="U59" s="146">
        <f>SUM(U29,U43,U57)</f>
        <v>9414.26</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3.25">
      <c r="A61" s="330" t="s">
        <v>131</v>
      </c>
      <c r="B61" s="331"/>
      <c r="C61" s="331"/>
      <c r="D61" s="331"/>
      <c r="E61" s="331"/>
      <c r="F61" s="331"/>
      <c r="G61" s="331"/>
      <c r="H61" s="331"/>
      <c r="I61" s="331"/>
      <c r="J61" s="331"/>
      <c r="K61" s="331"/>
      <c r="L61" s="331"/>
      <c r="M61" s="331"/>
      <c r="N61" s="331"/>
      <c r="O61" s="331"/>
      <c r="P61" s="331"/>
      <c r="Q61" s="331"/>
      <c r="R61" s="331"/>
      <c r="S61" s="331"/>
      <c r="T61" s="331"/>
      <c r="U61" s="332"/>
    </row>
    <row r="62" spans="1:22" ht="15.75">
      <c r="A62" s="278" t="s">
        <v>132</v>
      </c>
      <c r="B62" s="279"/>
      <c r="C62" s="279"/>
      <c r="D62" s="279"/>
      <c r="E62" s="279"/>
      <c r="F62" s="279"/>
      <c r="G62" s="279"/>
      <c r="H62" s="279"/>
      <c r="I62" s="279"/>
      <c r="J62" s="279"/>
      <c r="K62" s="279"/>
      <c r="L62" s="279"/>
      <c r="M62" s="280"/>
      <c r="N62" s="151" t="s">
        <v>114</v>
      </c>
      <c r="O62" s="152" t="s">
        <v>115</v>
      </c>
      <c r="P62" s="151" t="s">
        <v>116</v>
      </c>
      <c r="Q62" s="152" t="s">
        <v>117</v>
      </c>
      <c r="R62" s="151" t="s">
        <v>116</v>
      </c>
      <c r="S62" s="152" t="s">
        <v>118</v>
      </c>
      <c r="T62" s="153" t="s">
        <v>116</v>
      </c>
      <c r="U62" s="153" t="s">
        <v>119</v>
      </c>
    </row>
    <row r="63" spans="1:22" ht="30" customHeight="1">
      <c r="A63" s="113" t="s">
        <v>120</v>
      </c>
      <c r="B63" s="273" t="s">
        <v>121</v>
      </c>
      <c r="C63" s="273"/>
      <c r="D63" s="273"/>
      <c r="E63" s="273"/>
      <c r="F63" s="273"/>
      <c r="G63" s="273"/>
      <c r="H63" s="273"/>
      <c r="I63" s="273"/>
      <c r="J63" s="273"/>
      <c r="K63" s="273"/>
      <c r="L63" s="273"/>
      <c r="M63" s="273"/>
      <c r="N63" s="114" t="s">
        <v>122</v>
      </c>
      <c r="O63" s="115" t="s">
        <v>122</v>
      </c>
      <c r="P63" s="114"/>
      <c r="Q63" s="115" t="s">
        <v>122</v>
      </c>
      <c r="R63" s="116"/>
      <c r="S63" s="115" t="s">
        <v>122</v>
      </c>
      <c r="T63" s="117"/>
      <c r="U63" s="118" t="s">
        <v>122</v>
      </c>
    </row>
    <row r="64" spans="1:22">
      <c r="A64" s="91"/>
      <c r="B64" s="259"/>
      <c r="C64" s="259"/>
      <c r="D64" s="259"/>
      <c r="E64" s="259"/>
      <c r="F64" s="259"/>
      <c r="G64" s="259"/>
      <c r="H64" s="259"/>
      <c r="I64" s="259"/>
      <c r="J64" s="259"/>
      <c r="K64" s="259"/>
      <c r="L64" s="259"/>
      <c r="M64" s="259"/>
      <c r="N64" s="92"/>
      <c r="O64" s="93"/>
      <c r="P64" s="94"/>
      <c r="Q64" s="93"/>
      <c r="R64" s="95"/>
      <c r="S64" s="93"/>
      <c r="T64" s="91"/>
      <c r="U64" s="119">
        <f>N64+O64+Q64+S64</f>
        <v>0</v>
      </c>
    </row>
    <row r="65" spans="1:21">
      <c r="A65" s="91"/>
      <c r="B65" s="259"/>
      <c r="C65" s="259"/>
      <c r="D65" s="259"/>
      <c r="E65" s="259"/>
      <c r="F65" s="259"/>
      <c r="G65" s="259"/>
      <c r="H65" s="259"/>
      <c r="I65" s="259"/>
      <c r="J65" s="259"/>
      <c r="K65" s="259"/>
      <c r="L65" s="259"/>
      <c r="M65" s="259"/>
      <c r="N65" s="92"/>
      <c r="O65" s="93"/>
      <c r="P65" s="94"/>
      <c r="Q65" s="93"/>
      <c r="R65" s="95"/>
      <c r="S65" s="93"/>
      <c r="T65" s="91"/>
      <c r="U65" s="119">
        <f t="shared" ref="U65:U73" si="3">N65+O65+Q65+S65</f>
        <v>0</v>
      </c>
    </row>
    <row r="66" spans="1:21">
      <c r="A66" s="91"/>
      <c r="B66" s="259"/>
      <c r="C66" s="259"/>
      <c r="D66" s="259"/>
      <c r="E66" s="259"/>
      <c r="F66" s="259"/>
      <c r="G66" s="259"/>
      <c r="H66" s="259"/>
      <c r="I66" s="259"/>
      <c r="J66" s="259"/>
      <c r="K66" s="259"/>
      <c r="L66" s="259"/>
      <c r="M66" s="259"/>
      <c r="N66" s="92"/>
      <c r="O66" s="93"/>
      <c r="P66" s="94"/>
      <c r="Q66" s="93"/>
      <c r="R66" s="95"/>
      <c r="S66" s="93"/>
      <c r="T66" s="91"/>
      <c r="U66" s="119">
        <f t="shared" si="3"/>
        <v>0</v>
      </c>
    </row>
    <row r="67" spans="1:21">
      <c r="A67" s="91"/>
      <c r="B67" s="259"/>
      <c r="C67" s="259"/>
      <c r="D67" s="259"/>
      <c r="E67" s="259"/>
      <c r="F67" s="259"/>
      <c r="G67" s="259"/>
      <c r="H67" s="259"/>
      <c r="I67" s="259"/>
      <c r="J67" s="259"/>
      <c r="K67" s="259"/>
      <c r="L67" s="259"/>
      <c r="M67" s="259"/>
      <c r="N67" s="92"/>
      <c r="O67" s="93"/>
      <c r="P67" s="94"/>
      <c r="Q67" s="93"/>
      <c r="R67" s="95"/>
      <c r="S67" s="93"/>
      <c r="T67" s="91"/>
      <c r="U67" s="119">
        <f t="shared" si="3"/>
        <v>0</v>
      </c>
    </row>
    <row r="68" spans="1:21">
      <c r="A68" s="91"/>
      <c r="B68" s="259"/>
      <c r="C68" s="259"/>
      <c r="D68" s="259"/>
      <c r="E68" s="259"/>
      <c r="F68" s="259"/>
      <c r="G68" s="259"/>
      <c r="H68" s="259"/>
      <c r="I68" s="259"/>
      <c r="J68" s="259"/>
      <c r="K68" s="259"/>
      <c r="L68" s="259"/>
      <c r="M68" s="259"/>
      <c r="N68" s="92"/>
      <c r="O68" s="93"/>
      <c r="P68" s="94"/>
      <c r="Q68" s="93"/>
      <c r="R68" s="95"/>
      <c r="S68" s="93"/>
      <c r="T68" s="91"/>
      <c r="U68" s="119">
        <f t="shared" si="3"/>
        <v>0</v>
      </c>
    </row>
    <row r="69" spans="1:21">
      <c r="A69" s="91"/>
      <c r="B69" s="259"/>
      <c r="C69" s="259"/>
      <c r="D69" s="259"/>
      <c r="E69" s="259"/>
      <c r="F69" s="259"/>
      <c r="G69" s="259"/>
      <c r="H69" s="259"/>
      <c r="I69" s="259"/>
      <c r="J69" s="259"/>
      <c r="K69" s="259"/>
      <c r="L69" s="259"/>
      <c r="M69" s="259"/>
      <c r="N69" s="92"/>
      <c r="O69" s="93"/>
      <c r="P69" s="94"/>
      <c r="Q69" s="93"/>
      <c r="R69" s="95"/>
      <c r="S69" s="93"/>
      <c r="T69" s="91"/>
      <c r="U69" s="119">
        <f t="shared" si="3"/>
        <v>0</v>
      </c>
    </row>
    <row r="70" spans="1:21">
      <c r="A70" s="91"/>
      <c r="B70" s="259"/>
      <c r="C70" s="259"/>
      <c r="D70" s="259"/>
      <c r="E70" s="259"/>
      <c r="F70" s="259"/>
      <c r="G70" s="259"/>
      <c r="H70" s="259"/>
      <c r="I70" s="259"/>
      <c r="J70" s="259"/>
      <c r="K70" s="259"/>
      <c r="L70" s="259"/>
      <c r="M70" s="259"/>
      <c r="N70" s="92"/>
      <c r="O70" s="93"/>
      <c r="P70" s="94"/>
      <c r="Q70" s="93"/>
      <c r="R70" s="95"/>
      <c r="S70" s="93"/>
      <c r="T70" s="91"/>
      <c r="U70" s="119">
        <f t="shared" si="3"/>
        <v>0</v>
      </c>
    </row>
    <row r="71" spans="1:21">
      <c r="A71" s="91"/>
      <c r="B71" s="259"/>
      <c r="C71" s="259"/>
      <c r="D71" s="259"/>
      <c r="E71" s="259"/>
      <c r="F71" s="259"/>
      <c r="G71" s="259"/>
      <c r="H71" s="259"/>
      <c r="I71" s="259"/>
      <c r="J71" s="259"/>
      <c r="K71" s="259"/>
      <c r="L71" s="259"/>
      <c r="M71" s="259"/>
      <c r="N71" s="92"/>
      <c r="O71" s="93"/>
      <c r="P71" s="94"/>
      <c r="Q71" s="93"/>
      <c r="R71" s="95"/>
      <c r="S71" s="93"/>
      <c r="T71" s="91"/>
      <c r="U71" s="119">
        <f t="shared" si="3"/>
        <v>0</v>
      </c>
    </row>
    <row r="72" spans="1:21">
      <c r="A72" s="91"/>
      <c r="B72" s="259"/>
      <c r="C72" s="259"/>
      <c r="D72" s="259"/>
      <c r="E72" s="259"/>
      <c r="F72" s="259"/>
      <c r="G72" s="259"/>
      <c r="H72" s="259"/>
      <c r="I72" s="259"/>
      <c r="J72" s="259"/>
      <c r="K72" s="259"/>
      <c r="L72" s="259"/>
      <c r="M72" s="259"/>
      <c r="N72" s="92"/>
      <c r="O72" s="93"/>
      <c r="P72" s="94"/>
      <c r="Q72" s="93"/>
      <c r="R72" s="95"/>
      <c r="S72" s="93"/>
      <c r="T72" s="91"/>
      <c r="U72" s="119">
        <f t="shared" si="3"/>
        <v>0</v>
      </c>
    </row>
    <row r="73" spans="1:21">
      <c r="A73" s="91"/>
      <c r="B73" s="259"/>
      <c r="C73" s="259"/>
      <c r="D73" s="259"/>
      <c r="E73" s="259"/>
      <c r="F73" s="259"/>
      <c r="G73" s="259"/>
      <c r="H73" s="259"/>
      <c r="I73" s="259"/>
      <c r="J73" s="259"/>
      <c r="K73" s="259"/>
      <c r="L73" s="259"/>
      <c r="M73" s="259"/>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133</v>
      </c>
      <c r="N74" s="123">
        <f>SUM(N64:N73)</f>
        <v>0</v>
      </c>
      <c r="O74" s="124">
        <f>SUM(O64:O73)</f>
        <v>0</v>
      </c>
      <c r="P74" s="125"/>
      <c r="Q74" s="126">
        <f>SUM(Q64:Q73)</f>
        <v>0</v>
      </c>
      <c r="R74" s="127"/>
      <c r="S74" s="126">
        <f>SUM(S64:S73)</f>
        <v>0</v>
      </c>
      <c r="T74" s="127"/>
      <c r="U74" s="126">
        <f>SUM(U64:U73)</f>
        <v>0</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75">
      <c r="A76" s="266" t="s">
        <v>134</v>
      </c>
      <c r="B76" s="267"/>
      <c r="C76" s="267"/>
      <c r="D76" s="267"/>
      <c r="E76" s="267"/>
      <c r="F76" s="267"/>
      <c r="G76" s="267"/>
      <c r="H76" s="267"/>
      <c r="I76" s="267"/>
      <c r="J76" s="267"/>
      <c r="K76" s="267"/>
      <c r="L76" s="267"/>
      <c r="M76" s="268"/>
      <c r="N76" s="156" t="s">
        <v>114</v>
      </c>
      <c r="O76" s="157" t="s">
        <v>115</v>
      </c>
      <c r="P76" s="156" t="s">
        <v>116</v>
      </c>
      <c r="Q76" s="157" t="s">
        <v>117</v>
      </c>
      <c r="R76" s="156" t="s">
        <v>116</v>
      </c>
      <c r="S76" s="157" t="s">
        <v>118</v>
      </c>
      <c r="T76" s="158" t="s">
        <v>116</v>
      </c>
      <c r="U76" s="158" t="s">
        <v>119</v>
      </c>
    </row>
    <row r="77" spans="1:21" ht="30" customHeight="1">
      <c r="A77" s="113" t="s">
        <v>120</v>
      </c>
      <c r="B77" s="273" t="s">
        <v>121</v>
      </c>
      <c r="C77" s="273"/>
      <c r="D77" s="273"/>
      <c r="E77" s="273"/>
      <c r="F77" s="273"/>
      <c r="G77" s="273"/>
      <c r="H77" s="273"/>
      <c r="I77" s="273"/>
      <c r="J77" s="273"/>
      <c r="K77" s="273"/>
      <c r="L77" s="273"/>
      <c r="M77" s="273"/>
      <c r="N77" s="114" t="s">
        <v>122</v>
      </c>
      <c r="O77" s="115" t="s">
        <v>122</v>
      </c>
      <c r="P77" s="114"/>
      <c r="Q77" s="115" t="s">
        <v>122</v>
      </c>
      <c r="R77" s="116"/>
      <c r="S77" s="115" t="s">
        <v>122</v>
      </c>
      <c r="T77" s="117"/>
      <c r="U77" s="118" t="s">
        <v>122</v>
      </c>
    </row>
    <row r="78" spans="1:21">
      <c r="A78" s="91">
        <v>6</v>
      </c>
      <c r="B78" s="259" t="s">
        <v>135</v>
      </c>
      <c r="C78" s="259"/>
      <c r="D78" s="259"/>
      <c r="E78" s="259"/>
      <c r="F78" s="259"/>
      <c r="G78" s="259"/>
      <c r="H78" s="259"/>
      <c r="I78" s="259"/>
      <c r="J78" s="259"/>
      <c r="K78" s="259"/>
      <c r="L78" s="259"/>
      <c r="M78" s="259"/>
      <c r="N78" s="92">
        <v>3490</v>
      </c>
      <c r="O78" s="93"/>
      <c r="P78" s="94"/>
      <c r="Q78" s="93"/>
      <c r="R78" s="95"/>
      <c r="S78" s="93"/>
      <c r="T78" s="91"/>
      <c r="U78" s="119" t="e">
        <f>#REF!+O78+Q78+S78</f>
        <v>#REF!</v>
      </c>
    </row>
    <row r="79" spans="1:21">
      <c r="A79" s="91"/>
      <c r="B79" s="317"/>
      <c r="C79" s="317"/>
      <c r="D79" s="317"/>
      <c r="E79" s="317"/>
      <c r="F79" s="317"/>
      <c r="G79" s="317"/>
      <c r="H79" s="317"/>
      <c r="I79" s="317"/>
      <c r="J79" s="317"/>
      <c r="K79" s="317"/>
      <c r="L79" s="317"/>
      <c r="M79" s="317"/>
      <c r="N79" s="317"/>
      <c r="O79" s="93"/>
      <c r="P79" s="94"/>
      <c r="Q79" s="93"/>
      <c r="R79" s="95"/>
      <c r="S79" s="93"/>
      <c r="T79" s="91"/>
      <c r="U79" s="119">
        <f>N78+O79+Q79+S79</f>
        <v>3490</v>
      </c>
    </row>
    <row r="80" spans="1:21">
      <c r="A80" s="91"/>
      <c r="B80" s="259"/>
      <c r="C80" s="259"/>
      <c r="D80" s="259"/>
      <c r="E80" s="259"/>
      <c r="F80" s="259"/>
      <c r="G80" s="259"/>
      <c r="H80" s="259"/>
      <c r="I80" s="259"/>
      <c r="J80" s="259"/>
      <c r="K80" s="259"/>
      <c r="L80" s="259"/>
      <c r="M80" s="259"/>
      <c r="N80" s="92"/>
      <c r="O80" s="93"/>
      <c r="P80" s="94"/>
      <c r="Q80" s="93"/>
      <c r="R80" s="95"/>
      <c r="S80" s="93"/>
      <c r="T80" s="91"/>
      <c r="U80" s="119">
        <f t="shared" ref="U80:U87" si="4">N80+O80+Q80+S80</f>
        <v>0</v>
      </c>
    </row>
    <row r="81" spans="1:21">
      <c r="A81" s="91"/>
      <c r="B81" s="259"/>
      <c r="C81" s="259"/>
      <c r="D81" s="259"/>
      <c r="E81" s="259"/>
      <c r="F81" s="259"/>
      <c r="G81" s="259"/>
      <c r="H81" s="259"/>
      <c r="I81" s="259"/>
      <c r="J81" s="259"/>
      <c r="K81" s="259"/>
      <c r="L81" s="259"/>
      <c r="M81" s="259"/>
      <c r="N81" s="92"/>
      <c r="O81" s="93"/>
      <c r="P81" s="94"/>
      <c r="Q81" s="93"/>
      <c r="R81" s="95"/>
      <c r="S81" s="93"/>
      <c r="T81" s="91"/>
      <c r="U81" s="119">
        <f t="shared" si="4"/>
        <v>0</v>
      </c>
    </row>
    <row r="82" spans="1:21">
      <c r="A82" s="91"/>
      <c r="B82" s="259"/>
      <c r="C82" s="259"/>
      <c r="D82" s="259"/>
      <c r="E82" s="259"/>
      <c r="F82" s="259"/>
      <c r="G82" s="259"/>
      <c r="H82" s="259"/>
      <c r="I82" s="259"/>
      <c r="J82" s="259"/>
      <c r="K82" s="259"/>
      <c r="L82" s="259"/>
      <c r="M82" s="259"/>
      <c r="N82" s="92"/>
      <c r="O82" s="93"/>
      <c r="P82" s="94"/>
      <c r="Q82" s="93"/>
      <c r="R82" s="95"/>
      <c r="S82" s="93"/>
      <c r="T82" s="91"/>
      <c r="U82" s="119">
        <f t="shared" si="4"/>
        <v>0</v>
      </c>
    </row>
    <row r="83" spans="1:21">
      <c r="A83" s="91"/>
      <c r="B83" s="259"/>
      <c r="C83" s="259"/>
      <c r="D83" s="259"/>
      <c r="E83" s="259"/>
      <c r="F83" s="259"/>
      <c r="G83" s="259"/>
      <c r="H83" s="259"/>
      <c r="I83" s="259"/>
      <c r="J83" s="259"/>
      <c r="K83" s="259"/>
      <c r="L83" s="259"/>
      <c r="M83" s="259"/>
      <c r="N83" s="92"/>
      <c r="O83" s="93"/>
      <c r="P83" s="94"/>
      <c r="Q83" s="93"/>
      <c r="R83" s="95"/>
      <c r="S83" s="93"/>
      <c r="T83" s="91"/>
      <c r="U83" s="119">
        <f t="shared" si="4"/>
        <v>0</v>
      </c>
    </row>
    <row r="84" spans="1:21">
      <c r="A84" s="91"/>
      <c r="B84" s="259"/>
      <c r="C84" s="259"/>
      <c r="D84" s="259"/>
      <c r="E84" s="259"/>
      <c r="F84" s="259"/>
      <c r="G84" s="259"/>
      <c r="H84" s="259"/>
      <c r="I84" s="259"/>
      <c r="J84" s="259"/>
      <c r="K84" s="259"/>
      <c r="L84" s="259"/>
      <c r="M84" s="259"/>
      <c r="N84" s="92"/>
      <c r="O84" s="93"/>
      <c r="P84" s="94"/>
      <c r="Q84" s="93"/>
      <c r="R84" s="95"/>
      <c r="S84" s="93"/>
      <c r="T84" s="91"/>
      <c r="U84" s="119">
        <f t="shared" si="4"/>
        <v>0</v>
      </c>
    </row>
    <row r="85" spans="1:21">
      <c r="A85" s="91"/>
      <c r="B85" s="259"/>
      <c r="C85" s="259"/>
      <c r="D85" s="259"/>
      <c r="E85" s="259"/>
      <c r="F85" s="259"/>
      <c r="G85" s="259"/>
      <c r="H85" s="259"/>
      <c r="I85" s="259"/>
      <c r="J85" s="259"/>
      <c r="K85" s="259"/>
      <c r="L85" s="259"/>
      <c r="M85" s="259"/>
      <c r="N85" s="92"/>
      <c r="O85" s="93"/>
      <c r="P85" s="94"/>
      <c r="Q85" s="93"/>
      <c r="R85" s="95"/>
      <c r="S85" s="93"/>
      <c r="T85" s="91"/>
      <c r="U85" s="119">
        <f t="shared" si="4"/>
        <v>0</v>
      </c>
    </row>
    <row r="86" spans="1:21">
      <c r="A86" s="91"/>
      <c r="B86" s="259"/>
      <c r="C86" s="259"/>
      <c r="D86" s="259"/>
      <c r="E86" s="259"/>
      <c r="F86" s="259"/>
      <c r="G86" s="259"/>
      <c r="H86" s="259"/>
      <c r="I86" s="259"/>
      <c r="J86" s="259"/>
      <c r="K86" s="259"/>
      <c r="L86" s="259"/>
      <c r="M86" s="259"/>
      <c r="N86" s="92"/>
      <c r="O86" s="93"/>
      <c r="P86" s="94"/>
      <c r="Q86" s="93"/>
      <c r="R86" s="95"/>
      <c r="S86" s="93"/>
      <c r="T86" s="91"/>
      <c r="U86" s="119">
        <f t="shared" si="4"/>
        <v>0</v>
      </c>
    </row>
    <row r="87" spans="1:21">
      <c r="A87" s="91"/>
      <c r="B87" s="259"/>
      <c r="C87" s="259"/>
      <c r="D87" s="259"/>
      <c r="E87" s="259"/>
      <c r="F87" s="259"/>
      <c r="G87" s="259"/>
      <c r="H87" s="259"/>
      <c r="I87" s="259"/>
      <c r="J87" s="259"/>
      <c r="K87" s="259"/>
      <c r="L87" s="259"/>
      <c r="M87" s="259"/>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136</v>
      </c>
      <c r="N88" s="123">
        <f>SUM(N78:N87)</f>
        <v>3490</v>
      </c>
      <c r="O88" s="124">
        <f>SUM(O78:O87)</f>
        <v>0</v>
      </c>
      <c r="P88" s="125"/>
      <c r="Q88" s="126">
        <f>SUM(Q78:Q87)</f>
        <v>0</v>
      </c>
      <c r="R88" s="127"/>
      <c r="S88" s="126">
        <f>SUM(S78:S87)</f>
        <v>0</v>
      </c>
      <c r="T88" s="127"/>
      <c r="U88" s="126" t="e">
        <f>SUM(U78:U87)</f>
        <v>#REF!</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75">
      <c r="A90" s="159" t="s">
        <v>137</v>
      </c>
      <c r="B90" s="263"/>
      <c r="C90" s="263"/>
      <c r="D90" s="263"/>
      <c r="E90" s="263"/>
      <c r="F90" s="263"/>
      <c r="G90" s="263"/>
      <c r="H90" s="263"/>
      <c r="I90" s="263"/>
      <c r="J90" s="263"/>
      <c r="K90" s="263"/>
      <c r="L90" s="263"/>
      <c r="M90" s="264"/>
      <c r="N90" s="160" t="s">
        <v>114</v>
      </c>
      <c r="O90" s="161" t="s">
        <v>115</v>
      </c>
      <c r="P90" s="160" t="s">
        <v>116</v>
      </c>
      <c r="Q90" s="161" t="s">
        <v>117</v>
      </c>
      <c r="R90" s="160" t="s">
        <v>116</v>
      </c>
      <c r="S90" s="161" t="s">
        <v>118</v>
      </c>
      <c r="T90" s="162" t="s">
        <v>116</v>
      </c>
      <c r="U90" s="162" t="s">
        <v>119</v>
      </c>
    </row>
    <row r="91" spans="1:21">
      <c r="A91" s="113" t="s">
        <v>120</v>
      </c>
      <c r="B91" s="273" t="s">
        <v>121</v>
      </c>
      <c r="C91" s="273"/>
      <c r="D91" s="273"/>
      <c r="E91" s="273"/>
      <c r="F91" s="273"/>
      <c r="G91" s="273"/>
      <c r="H91" s="273"/>
      <c r="I91" s="273"/>
      <c r="J91" s="273"/>
      <c r="K91" s="273"/>
      <c r="L91" s="273"/>
      <c r="M91" s="273"/>
      <c r="N91" s="114" t="s">
        <v>122</v>
      </c>
      <c r="O91" s="115" t="s">
        <v>122</v>
      </c>
      <c r="P91" s="114"/>
      <c r="Q91" s="115" t="s">
        <v>122</v>
      </c>
      <c r="R91" s="116"/>
      <c r="S91" s="115" t="s">
        <v>122</v>
      </c>
      <c r="T91" s="117"/>
      <c r="U91" s="118" t="s">
        <v>122</v>
      </c>
    </row>
    <row r="92" spans="1:21" ht="15" customHeight="1">
      <c r="A92" s="91">
        <v>1</v>
      </c>
      <c r="B92" s="259" t="s">
        <v>138</v>
      </c>
      <c r="C92" s="259"/>
      <c r="D92" s="259"/>
      <c r="E92" s="259"/>
      <c r="F92" s="259"/>
      <c r="G92" s="259"/>
      <c r="H92" s="259"/>
      <c r="I92" s="259"/>
      <c r="J92" s="259"/>
      <c r="K92" s="259"/>
      <c r="L92" s="259"/>
      <c r="M92" s="259"/>
      <c r="N92" s="92">
        <v>3340</v>
      </c>
      <c r="O92" s="93"/>
      <c r="P92" s="94"/>
      <c r="Q92" s="93"/>
      <c r="R92" s="95"/>
      <c r="S92" s="93"/>
      <c r="T92" s="91"/>
      <c r="U92" s="119">
        <f t="shared" ref="U92:U101" si="5">N92+O92+Q92+S92</f>
        <v>3340</v>
      </c>
    </row>
    <row r="93" spans="1:21" ht="15" customHeight="1">
      <c r="A93" s="91">
        <v>2</v>
      </c>
      <c r="B93" s="259" t="s">
        <v>139</v>
      </c>
      <c r="C93" s="259"/>
      <c r="D93" s="259"/>
      <c r="E93" s="259"/>
      <c r="F93" s="259"/>
      <c r="G93" s="259"/>
      <c r="H93" s="259"/>
      <c r="I93" s="259"/>
      <c r="J93" s="259"/>
      <c r="K93" s="259"/>
      <c r="L93" s="259"/>
      <c r="M93" s="259"/>
      <c r="N93" s="92">
        <v>3000</v>
      </c>
      <c r="O93" s="93"/>
      <c r="P93" s="94"/>
      <c r="Q93" s="93"/>
      <c r="R93" s="95"/>
      <c r="S93" s="93"/>
      <c r="T93" s="91"/>
      <c r="U93" s="119">
        <f t="shared" si="5"/>
        <v>3000</v>
      </c>
    </row>
    <row r="94" spans="1:21" ht="15" customHeight="1">
      <c r="A94" s="91">
        <v>2</v>
      </c>
      <c r="B94" s="259" t="s">
        <v>140</v>
      </c>
      <c r="C94" s="259"/>
      <c r="D94" s="259"/>
      <c r="E94" s="259"/>
      <c r="F94" s="259"/>
      <c r="G94" s="259"/>
      <c r="H94" s="259"/>
      <c r="I94" s="259"/>
      <c r="J94" s="259"/>
      <c r="K94" s="259"/>
      <c r="L94" s="259"/>
      <c r="M94" s="259"/>
      <c r="N94" s="92">
        <v>1598</v>
      </c>
      <c r="O94" s="93"/>
      <c r="P94" s="94"/>
      <c r="Q94" s="93"/>
      <c r="R94" s="95"/>
      <c r="S94" s="93"/>
      <c r="T94" s="91"/>
      <c r="U94" s="119">
        <f t="shared" si="5"/>
        <v>1598</v>
      </c>
    </row>
    <row r="95" spans="1:21" ht="15" customHeight="1">
      <c r="A95" s="91">
        <v>3</v>
      </c>
      <c r="B95" s="259" t="s">
        <v>141</v>
      </c>
      <c r="C95" s="259"/>
      <c r="D95" s="259"/>
      <c r="E95" s="259"/>
      <c r="F95" s="259"/>
      <c r="G95" s="259"/>
      <c r="H95" s="259"/>
      <c r="I95" s="259"/>
      <c r="J95" s="259"/>
      <c r="K95" s="259"/>
      <c r="L95" s="259"/>
      <c r="M95" s="259"/>
      <c r="N95" s="92">
        <v>2735</v>
      </c>
      <c r="O95" s="93"/>
      <c r="P95" s="94"/>
      <c r="Q95" s="93"/>
      <c r="R95" s="95"/>
      <c r="S95" s="93"/>
      <c r="T95" s="91"/>
      <c r="U95" s="119">
        <f t="shared" si="5"/>
        <v>2735</v>
      </c>
    </row>
    <row r="96" spans="1:21" ht="15" customHeight="1">
      <c r="A96" s="91">
        <v>4</v>
      </c>
      <c r="B96" s="259" t="s">
        <v>142</v>
      </c>
      <c r="C96" s="259"/>
      <c r="D96" s="259"/>
      <c r="E96" s="259"/>
      <c r="F96" s="259"/>
      <c r="G96" s="259"/>
      <c r="H96" s="259"/>
      <c r="I96" s="259"/>
      <c r="J96" s="259"/>
      <c r="K96" s="259"/>
      <c r="L96" s="259"/>
      <c r="M96" s="259"/>
      <c r="N96" s="92">
        <v>5462</v>
      </c>
      <c r="O96" s="93"/>
      <c r="P96" s="94"/>
      <c r="Q96" s="93"/>
      <c r="R96" s="95"/>
      <c r="S96" s="93"/>
      <c r="T96" s="91"/>
      <c r="U96" s="119">
        <f t="shared" si="5"/>
        <v>5462</v>
      </c>
    </row>
    <row r="97" spans="1:21" ht="15" customHeight="1">
      <c r="A97" s="91">
        <v>7</v>
      </c>
      <c r="B97" s="259" t="s">
        <v>89</v>
      </c>
      <c r="C97" s="259"/>
      <c r="D97" s="259"/>
      <c r="E97" s="259"/>
      <c r="F97" s="259"/>
      <c r="G97" s="259"/>
      <c r="H97" s="259"/>
      <c r="I97" s="259"/>
      <c r="J97" s="259"/>
      <c r="K97" s="259"/>
      <c r="L97" s="259"/>
      <c r="M97" s="259"/>
      <c r="N97" s="92">
        <v>670</v>
      </c>
      <c r="O97" s="93"/>
      <c r="P97" s="94"/>
      <c r="Q97" s="93"/>
      <c r="R97" s="95"/>
      <c r="S97" s="93"/>
      <c r="T97" s="91"/>
      <c r="U97" s="119">
        <f t="shared" si="5"/>
        <v>670</v>
      </c>
    </row>
    <row r="98" spans="1:21">
      <c r="A98" s="91"/>
      <c r="B98" s="259"/>
      <c r="C98" s="259"/>
      <c r="D98" s="259"/>
      <c r="E98" s="259"/>
      <c r="F98" s="259"/>
      <c r="G98" s="259"/>
      <c r="H98" s="259"/>
      <c r="I98" s="259"/>
      <c r="J98" s="259"/>
      <c r="K98" s="259"/>
      <c r="L98" s="259"/>
      <c r="M98" s="259"/>
      <c r="N98" s="92"/>
      <c r="O98" s="93"/>
      <c r="P98" s="94"/>
      <c r="Q98" s="93"/>
      <c r="R98" s="95"/>
      <c r="S98" s="93"/>
      <c r="T98" s="91"/>
      <c r="U98" s="119">
        <f t="shared" si="5"/>
        <v>0</v>
      </c>
    </row>
    <row r="99" spans="1:21">
      <c r="A99" s="91"/>
      <c r="B99" s="259"/>
      <c r="C99" s="259"/>
      <c r="D99" s="259"/>
      <c r="E99" s="259"/>
      <c r="F99" s="259"/>
      <c r="G99" s="259"/>
      <c r="H99" s="259"/>
      <c r="I99" s="259"/>
      <c r="J99" s="259"/>
      <c r="K99" s="259"/>
      <c r="L99" s="259"/>
      <c r="M99" s="259"/>
      <c r="N99" s="92"/>
      <c r="O99" s="93"/>
      <c r="P99" s="94"/>
      <c r="Q99" s="93"/>
      <c r="R99" s="95"/>
      <c r="S99" s="93"/>
      <c r="T99" s="91"/>
      <c r="U99" s="119">
        <f t="shared" si="5"/>
        <v>0</v>
      </c>
    </row>
    <row r="100" spans="1:21">
      <c r="A100" s="91"/>
      <c r="B100" s="259"/>
      <c r="C100" s="259"/>
      <c r="D100" s="259"/>
      <c r="E100" s="259"/>
      <c r="F100" s="259"/>
      <c r="G100" s="259"/>
      <c r="H100" s="259"/>
      <c r="I100" s="259"/>
      <c r="J100" s="259"/>
      <c r="K100" s="259"/>
      <c r="L100" s="259"/>
      <c r="M100" s="259"/>
      <c r="N100" s="92"/>
      <c r="O100" s="93"/>
      <c r="P100" s="94"/>
      <c r="Q100" s="93"/>
      <c r="R100" s="95"/>
      <c r="S100" s="93"/>
      <c r="T100" s="91"/>
      <c r="U100" s="119">
        <f t="shared" si="5"/>
        <v>0</v>
      </c>
    </row>
    <row r="101" spans="1:21">
      <c r="A101" s="91"/>
      <c r="B101" s="259"/>
      <c r="C101" s="259"/>
      <c r="D101" s="259"/>
      <c r="E101" s="259"/>
      <c r="F101" s="259"/>
      <c r="G101" s="259"/>
      <c r="H101" s="259"/>
      <c r="I101" s="259"/>
      <c r="J101" s="259"/>
      <c r="K101" s="259"/>
      <c r="L101" s="259"/>
      <c r="M101" s="259"/>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143</v>
      </c>
      <c r="N102" s="123">
        <f>SUM(N92:N101)</f>
        <v>16805</v>
      </c>
      <c r="O102" s="124">
        <f>SUM(O92:O101)</f>
        <v>0</v>
      </c>
      <c r="P102" s="125"/>
      <c r="Q102" s="126">
        <f>SUM(Q92:Q101)</f>
        <v>0</v>
      </c>
      <c r="R102" s="127"/>
      <c r="S102" s="126">
        <f>SUM(S92:S101)</f>
        <v>0</v>
      </c>
      <c r="T102" s="150"/>
      <c r="U102" s="126">
        <f>SUM(U92:U101)</f>
        <v>16805</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69" t="s">
        <v>144</v>
      </c>
      <c r="B104" s="270"/>
      <c r="C104" s="270"/>
      <c r="D104" s="270"/>
      <c r="E104" s="270"/>
      <c r="F104" s="270"/>
      <c r="G104" s="270"/>
      <c r="H104" s="270"/>
      <c r="I104" s="270"/>
      <c r="J104" s="270"/>
      <c r="K104" s="270"/>
      <c r="L104" s="270"/>
      <c r="M104" s="271"/>
      <c r="N104" s="165" t="s">
        <v>114</v>
      </c>
      <c r="O104" s="166" t="s">
        <v>115</v>
      </c>
      <c r="P104" s="165" t="s">
        <v>116</v>
      </c>
      <c r="Q104" s="166" t="s">
        <v>117</v>
      </c>
      <c r="R104" s="165" t="s">
        <v>116</v>
      </c>
      <c r="S104" s="166" t="s">
        <v>118</v>
      </c>
      <c r="T104" s="167" t="s">
        <v>116</v>
      </c>
      <c r="U104" s="167" t="s">
        <v>119</v>
      </c>
    </row>
    <row r="105" spans="1:21">
      <c r="A105" s="113" t="s">
        <v>120</v>
      </c>
      <c r="B105" s="273" t="s">
        <v>121</v>
      </c>
      <c r="C105" s="273"/>
      <c r="D105" s="273"/>
      <c r="E105" s="273"/>
      <c r="F105" s="273"/>
      <c r="G105" s="273"/>
      <c r="H105" s="273"/>
      <c r="I105" s="273"/>
      <c r="J105" s="273"/>
      <c r="K105" s="273"/>
      <c r="L105" s="273"/>
      <c r="M105" s="273"/>
      <c r="N105" s="114" t="s">
        <v>122</v>
      </c>
      <c r="O105" s="115" t="s">
        <v>122</v>
      </c>
      <c r="P105" s="114"/>
      <c r="Q105" s="115" t="s">
        <v>122</v>
      </c>
      <c r="R105" s="116"/>
      <c r="S105" s="115" t="s">
        <v>122</v>
      </c>
      <c r="T105" s="117"/>
      <c r="U105" s="118" t="s">
        <v>122</v>
      </c>
    </row>
    <row r="106" spans="1:21">
      <c r="A106" s="91">
        <v>6</v>
      </c>
      <c r="B106" s="259" t="s">
        <v>145</v>
      </c>
      <c r="C106" s="259"/>
      <c r="D106" s="259"/>
      <c r="E106" s="259"/>
      <c r="F106" s="259"/>
      <c r="G106" s="259"/>
      <c r="H106" s="259"/>
      <c r="I106" s="259"/>
      <c r="J106" s="259"/>
      <c r="K106" s="259"/>
      <c r="L106" s="259"/>
      <c r="M106" s="259"/>
      <c r="N106" s="92">
        <v>825</v>
      </c>
      <c r="O106" s="93"/>
      <c r="P106" s="94"/>
      <c r="Q106" s="93"/>
      <c r="R106" s="95"/>
      <c r="S106" s="93"/>
      <c r="T106" s="91"/>
      <c r="U106" s="119">
        <f>N106+O106+Q106+S106</f>
        <v>825</v>
      </c>
    </row>
    <row r="107" spans="1:21">
      <c r="A107" s="91"/>
      <c r="B107" s="259"/>
      <c r="C107" s="259"/>
      <c r="D107" s="259"/>
      <c r="E107" s="259"/>
      <c r="F107" s="259"/>
      <c r="G107" s="259"/>
      <c r="H107" s="259"/>
      <c r="I107" s="259"/>
      <c r="J107" s="259"/>
      <c r="K107" s="259"/>
      <c r="L107" s="259"/>
      <c r="M107" s="259"/>
      <c r="N107" s="92"/>
      <c r="O107" s="93"/>
      <c r="P107" s="94"/>
      <c r="Q107" s="93"/>
      <c r="R107" s="95"/>
      <c r="S107" s="93"/>
      <c r="T107" s="91"/>
      <c r="U107" s="119">
        <f t="shared" ref="U107:U115" si="6">N107+O107+Q107+S107</f>
        <v>0</v>
      </c>
    </row>
    <row r="108" spans="1:21">
      <c r="A108" s="91"/>
      <c r="B108" s="259"/>
      <c r="C108" s="259"/>
      <c r="D108" s="259"/>
      <c r="E108" s="259"/>
      <c r="F108" s="259"/>
      <c r="G108" s="259"/>
      <c r="H108" s="259"/>
      <c r="I108" s="259"/>
      <c r="J108" s="259"/>
      <c r="K108" s="259"/>
      <c r="L108" s="259"/>
      <c r="M108" s="259"/>
      <c r="N108" s="92"/>
      <c r="O108" s="93"/>
      <c r="P108" s="94"/>
      <c r="Q108" s="93"/>
      <c r="R108" s="95"/>
      <c r="S108" s="93"/>
      <c r="T108" s="91"/>
      <c r="U108" s="119">
        <f t="shared" si="6"/>
        <v>0</v>
      </c>
    </row>
    <row r="109" spans="1:21">
      <c r="A109" s="91"/>
      <c r="B109" s="259"/>
      <c r="C109" s="259"/>
      <c r="D109" s="259"/>
      <c r="E109" s="259"/>
      <c r="F109" s="259"/>
      <c r="G109" s="259"/>
      <c r="H109" s="259"/>
      <c r="I109" s="259"/>
      <c r="J109" s="259"/>
      <c r="K109" s="259"/>
      <c r="L109" s="259"/>
      <c r="M109" s="259"/>
      <c r="N109" s="92"/>
      <c r="O109" s="93"/>
      <c r="P109" s="94"/>
      <c r="Q109" s="93"/>
      <c r="R109" s="95"/>
      <c r="S109" s="93"/>
      <c r="T109" s="91"/>
      <c r="U109" s="119">
        <f t="shared" si="6"/>
        <v>0</v>
      </c>
    </row>
    <row r="110" spans="1:21">
      <c r="A110" s="91"/>
      <c r="B110" s="259"/>
      <c r="C110" s="259"/>
      <c r="D110" s="259"/>
      <c r="E110" s="259"/>
      <c r="F110" s="259"/>
      <c r="G110" s="259"/>
      <c r="H110" s="259"/>
      <c r="I110" s="259"/>
      <c r="J110" s="259"/>
      <c r="K110" s="259"/>
      <c r="L110" s="259"/>
      <c r="M110" s="259"/>
      <c r="N110" s="92"/>
      <c r="O110" s="93"/>
      <c r="P110" s="94"/>
      <c r="Q110" s="93"/>
      <c r="R110" s="95"/>
      <c r="S110" s="93"/>
      <c r="T110" s="91"/>
      <c r="U110" s="119">
        <f t="shared" si="6"/>
        <v>0</v>
      </c>
    </row>
    <row r="111" spans="1:21">
      <c r="A111" s="91"/>
      <c r="B111" s="259"/>
      <c r="C111" s="259"/>
      <c r="D111" s="259"/>
      <c r="E111" s="259"/>
      <c r="F111" s="259"/>
      <c r="G111" s="259"/>
      <c r="H111" s="259"/>
      <c r="I111" s="259"/>
      <c r="J111" s="259"/>
      <c r="K111" s="259"/>
      <c r="L111" s="259"/>
      <c r="M111" s="259"/>
      <c r="N111" s="92"/>
      <c r="O111" s="93"/>
      <c r="P111" s="94"/>
      <c r="Q111" s="93"/>
      <c r="R111" s="95"/>
      <c r="S111" s="93"/>
      <c r="T111" s="91"/>
      <c r="U111" s="119">
        <f t="shared" si="6"/>
        <v>0</v>
      </c>
    </row>
    <row r="112" spans="1:21">
      <c r="A112" s="91"/>
      <c r="B112" s="259"/>
      <c r="C112" s="259"/>
      <c r="D112" s="259"/>
      <c r="E112" s="259"/>
      <c r="F112" s="259"/>
      <c r="G112" s="259"/>
      <c r="H112" s="259"/>
      <c r="I112" s="259"/>
      <c r="J112" s="259"/>
      <c r="K112" s="259"/>
      <c r="L112" s="259"/>
      <c r="M112" s="259"/>
      <c r="N112" s="92"/>
      <c r="O112" s="93"/>
      <c r="P112" s="94"/>
      <c r="Q112" s="93"/>
      <c r="R112" s="95"/>
      <c r="S112" s="93"/>
      <c r="T112" s="91"/>
      <c r="U112" s="119">
        <f t="shared" si="6"/>
        <v>0</v>
      </c>
    </row>
    <row r="113" spans="1:21">
      <c r="A113" s="91"/>
      <c r="B113" s="259"/>
      <c r="C113" s="259"/>
      <c r="D113" s="259"/>
      <c r="E113" s="259"/>
      <c r="F113" s="259"/>
      <c r="G113" s="259"/>
      <c r="H113" s="259"/>
      <c r="I113" s="259"/>
      <c r="J113" s="259"/>
      <c r="K113" s="259"/>
      <c r="L113" s="259"/>
      <c r="M113" s="259"/>
      <c r="N113" s="92"/>
      <c r="O113" s="93"/>
      <c r="P113" s="94"/>
      <c r="Q113" s="93"/>
      <c r="R113" s="95"/>
      <c r="S113" s="93"/>
      <c r="T113" s="91"/>
      <c r="U113" s="119">
        <f t="shared" si="6"/>
        <v>0</v>
      </c>
    </row>
    <row r="114" spans="1:21">
      <c r="A114" s="91"/>
      <c r="B114" s="259"/>
      <c r="C114" s="259"/>
      <c r="D114" s="259"/>
      <c r="E114" s="259"/>
      <c r="F114" s="259"/>
      <c r="G114" s="259"/>
      <c r="H114" s="259"/>
      <c r="I114" s="259"/>
      <c r="J114" s="259"/>
      <c r="K114" s="259"/>
      <c r="L114" s="259"/>
      <c r="M114" s="259"/>
      <c r="N114" s="92"/>
      <c r="O114" s="93"/>
      <c r="P114" s="94"/>
      <c r="Q114" s="93"/>
      <c r="R114" s="95"/>
      <c r="S114" s="93"/>
      <c r="T114" s="91"/>
      <c r="U114" s="119">
        <f t="shared" si="6"/>
        <v>0</v>
      </c>
    </row>
    <row r="115" spans="1:21">
      <c r="A115" s="91"/>
      <c r="B115" s="259"/>
      <c r="C115" s="259"/>
      <c r="D115" s="259"/>
      <c r="E115" s="259"/>
      <c r="F115" s="259"/>
      <c r="G115" s="259"/>
      <c r="H115" s="259"/>
      <c r="I115" s="259"/>
      <c r="J115" s="259"/>
      <c r="K115" s="259"/>
      <c r="L115" s="259"/>
      <c r="M115" s="259"/>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146</v>
      </c>
      <c r="N116" s="123">
        <f>SUM(N106:N115)</f>
        <v>825</v>
      </c>
      <c r="O116" s="124">
        <f>SUM(O106:O115)</f>
        <v>0</v>
      </c>
      <c r="P116" s="125"/>
      <c r="Q116" s="126">
        <f>SUM(Q106:Q115)</f>
        <v>0</v>
      </c>
      <c r="R116" s="127"/>
      <c r="S116" s="126">
        <f>SUM(S106:S115)</f>
        <v>0</v>
      </c>
      <c r="T116" s="150"/>
      <c r="U116" s="126">
        <f>SUM(U106:U115)</f>
        <v>825</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 thickBot="1">
      <c r="A118" s="137"/>
      <c r="B118" s="137"/>
      <c r="C118" s="137"/>
      <c r="D118" s="137"/>
      <c r="E118" s="137"/>
      <c r="F118" s="137"/>
      <c r="G118" s="137"/>
      <c r="H118" s="137"/>
      <c r="I118" s="137"/>
      <c r="J118" s="137"/>
      <c r="K118" s="139"/>
      <c r="L118" s="168"/>
      <c r="M118" s="142" t="s">
        <v>147</v>
      </c>
      <c r="N118" s="143">
        <f>SUM(N74,N88,N102,N116)</f>
        <v>21120</v>
      </c>
      <c r="O118" s="144">
        <f>SUM(O74,O88,O102,O116)</f>
        <v>0</v>
      </c>
      <c r="P118" s="145"/>
      <c r="Q118" s="146">
        <f>SUM(Q74,Q88,Q102,Q116)</f>
        <v>0</v>
      </c>
      <c r="R118" s="145"/>
      <c r="S118" s="146">
        <f>SUM(S74,S88,S102,S116)</f>
        <v>0</v>
      </c>
      <c r="T118" s="147"/>
      <c r="U118" s="146" t="e">
        <f>SUM(U74,U88,U102,U116)</f>
        <v>#REF!</v>
      </c>
    </row>
    <row r="119" spans="1:21" s="174" customFormat="1" ht="18.7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 thickBot="1">
      <c r="A120" s="137"/>
      <c r="B120" s="137"/>
      <c r="C120" s="175"/>
      <c r="D120" s="176"/>
      <c r="E120" s="175"/>
      <c r="F120" s="177"/>
      <c r="G120" s="177"/>
      <c r="H120" s="177"/>
      <c r="I120" s="177"/>
      <c r="J120" s="177"/>
      <c r="K120" s="177"/>
      <c r="L120" s="177"/>
      <c r="M120" s="178" t="s">
        <v>148</v>
      </c>
      <c r="N120" s="179">
        <f>SUM(N59,N118)</f>
        <v>30534.260000000002</v>
      </c>
      <c r="O120" s="179">
        <f>SUM(O59,O118)</f>
        <v>0</v>
      </c>
      <c r="P120" s="180"/>
      <c r="Q120" s="179">
        <f>SUM(Q59,Q118)</f>
        <v>0</v>
      </c>
      <c r="R120" s="180"/>
      <c r="S120" s="179">
        <f>SUM(S59,S118)</f>
        <v>0</v>
      </c>
      <c r="T120" s="180"/>
      <c r="U120" s="179" t="e">
        <f>SUM(U59,U118)</f>
        <v>#REF!</v>
      </c>
    </row>
    <row r="121" spans="1:21" ht="15.7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 thickBot="1">
      <c r="A122" s="137"/>
      <c r="B122" s="138"/>
      <c r="C122" s="138"/>
      <c r="D122" s="138"/>
      <c r="E122" s="138"/>
      <c r="F122" s="181"/>
      <c r="G122" s="182"/>
      <c r="H122" s="182"/>
      <c r="I122" s="182"/>
      <c r="J122" s="182"/>
      <c r="K122" s="182"/>
      <c r="L122" s="182"/>
      <c r="M122" s="183" t="s">
        <v>149</v>
      </c>
      <c r="N122" s="184">
        <f>IF($J$6="Yes",N120*0.05,0)</f>
        <v>1526.7130000000002</v>
      </c>
      <c r="O122" s="184">
        <f>IF($J$6="Yes",O120*0.05,0)</f>
        <v>0</v>
      </c>
      <c r="P122" s="180"/>
      <c r="Q122" s="184">
        <f>IF($J$6="Yes",Q120*0.05,0)</f>
        <v>0</v>
      </c>
      <c r="R122" s="180" t="str">
        <f>IF(Q122=0,"","Amendment total must equal zero")</f>
        <v/>
      </c>
      <c r="S122" s="184">
        <f>IF($J$6="Yes",S120*0.05,0)</f>
        <v>0</v>
      </c>
      <c r="T122" s="180" t="str">
        <f>IF(S122=0,"","Amendment total must equal zero")</f>
        <v/>
      </c>
      <c r="U122" s="184" t="e">
        <f>IF($J$6="Yes",U120*0.05,0)</f>
        <v>#REF!</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75">
      <c r="A125" s="275" t="s">
        <v>150</v>
      </c>
      <c r="B125" s="276"/>
      <c r="C125" s="276"/>
      <c r="D125" s="276"/>
      <c r="E125" s="276"/>
      <c r="F125" s="276"/>
      <c r="G125" s="276"/>
      <c r="H125" s="276"/>
      <c r="I125" s="276"/>
      <c r="J125" s="276"/>
      <c r="K125" s="276"/>
      <c r="L125" s="276"/>
      <c r="M125" s="277"/>
      <c r="N125" s="185" t="s">
        <v>114</v>
      </c>
      <c r="O125" s="186" t="s">
        <v>115</v>
      </c>
      <c r="P125" s="185" t="s">
        <v>116</v>
      </c>
      <c r="Q125" s="186" t="s">
        <v>117</v>
      </c>
      <c r="R125" s="185" t="s">
        <v>116</v>
      </c>
      <c r="S125" s="186" t="s">
        <v>118</v>
      </c>
      <c r="T125" s="187" t="s">
        <v>116</v>
      </c>
      <c r="U125" s="187" t="s">
        <v>119</v>
      </c>
    </row>
    <row r="126" spans="1:21">
      <c r="A126" s="113" t="s">
        <v>120</v>
      </c>
      <c r="B126" s="273" t="s">
        <v>121</v>
      </c>
      <c r="C126" s="273"/>
      <c r="D126" s="273"/>
      <c r="E126" s="273"/>
      <c r="F126" s="273"/>
      <c r="G126" s="273"/>
      <c r="H126" s="273"/>
      <c r="I126" s="273"/>
      <c r="J126" s="273"/>
      <c r="K126" s="273"/>
      <c r="L126" s="273"/>
      <c r="M126" s="273"/>
      <c r="N126" s="114" t="s">
        <v>122</v>
      </c>
      <c r="O126" s="115" t="s">
        <v>122</v>
      </c>
      <c r="P126" s="114"/>
      <c r="Q126" s="115" t="s">
        <v>122</v>
      </c>
      <c r="R126" s="116"/>
      <c r="S126" s="115" t="s">
        <v>122</v>
      </c>
      <c r="T126" s="117"/>
      <c r="U126" s="118" t="s">
        <v>122</v>
      </c>
    </row>
    <row r="127" spans="1:21">
      <c r="A127" s="91">
        <v>6</v>
      </c>
      <c r="B127" s="274" t="s">
        <v>151</v>
      </c>
      <c r="C127" s="274"/>
      <c r="D127" s="274"/>
      <c r="E127" s="274"/>
      <c r="F127" s="274"/>
      <c r="G127" s="274"/>
      <c r="H127" s="274"/>
      <c r="I127" s="274"/>
      <c r="J127" s="274"/>
      <c r="K127" s="274"/>
      <c r="L127" s="274"/>
      <c r="M127" s="274"/>
      <c r="N127" s="92">
        <v>15140.57</v>
      </c>
      <c r="O127" s="93"/>
      <c r="P127" s="94"/>
      <c r="Q127" s="93"/>
      <c r="R127" s="95"/>
      <c r="S127" s="93"/>
      <c r="T127" s="91"/>
      <c r="U127" s="119">
        <f>N127+O127+Q127+S127</f>
        <v>15140.57</v>
      </c>
    </row>
    <row r="128" spans="1:21">
      <c r="A128" s="91"/>
      <c r="B128" s="274"/>
      <c r="C128" s="274"/>
      <c r="D128" s="274"/>
      <c r="E128" s="274"/>
      <c r="F128" s="274"/>
      <c r="G128" s="274"/>
      <c r="H128" s="274"/>
      <c r="I128" s="274"/>
      <c r="J128" s="274"/>
      <c r="K128" s="274"/>
      <c r="L128" s="274"/>
      <c r="M128" s="274"/>
      <c r="N128" s="92"/>
      <c r="O128" s="93"/>
      <c r="P128" s="94"/>
      <c r="Q128" s="93"/>
      <c r="R128" s="95"/>
      <c r="S128" s="93"/>
      <c r="T128" s="91"/>
      <c r="U128" s="119">
        <f t="shared" ref="U128:U136" si="7">N128+O128+Q128+S128</f>
        <v>0</v>
      </c>
    </row>
    <row r="129" spans="1:21">
      <c r="A129" s="91"/>
      <c r="B129" s="274"/>
      <c r="C129" s="274"/>
      <c r="D129" s="274"/>
      <c r="E129" s="274"/>
      <c r="F129" s="274"/>
      <c r="G129" s="274"/>
      <c r="H129" s="274"/>
      <c r="I129" s="274"/>
      <c r="J129" s="274"/>
      <c r="K129" s="274"/>
      <c r="L129" s="274"/>
      <c r="M129" s="274"/>
      <c r="N129" s="92"/>
      <c r="O129" s="93"/>
      <c r="P129" s="94"/>
      <c r="Q129" s="93"/>
      <c r="R129" s="95"/>
      <c r="S129" s="93"/>
      <c r="T129" s="91"/>
      <c r="U129" s="119">
        <f t="shared" si="7"/>
        <v>0</v>
      </c>
    </row>
    <row r="130" spans="1:21">
      <c r="A130" s="91"/>
      <c r="B130" s="274"/>
      <c r="C130" s="274"/>
      <c r="D130" s="274"/>
      <c r="E130" s="274"/>
      <c r="F130" s="274"/>
      <c r="G130" s="274"/>
      <c r="H130" s="274"/>
      <c r="I130" s="274"/>
      <c r="J130" s="274"/>
      <c r="K130" s="274"/>
      <c r="L130" s="274"/>
      <c r="M130" s="274"/>
      <c r="N130" s="92"/>
      <c r="O130" s="93"/>
      <c r="P130" s="94"/>
      <c r="Q130" s="93"/>
      <c r="R130" s="95"/>
      <c r="S130" s="93"/>
      <c r="T130" s="91"/>
      <c r="U130" s="119">
        <f t="shared" si="7"/>
        <v>0</v>
      </c>
    </row>
    <row r="131" spans="1:21">
      <c r="A131" s="91"/>
      <c r="B131" s="274"/>
      <c r="C131" s="274"/>
      <c r="D131" s="274"/>
      <c r="E131" s="274"/>
      <c r="F131" s="274"/>
      <c r="G131" s="274"/>
      <c r="H131" s="274"/>
      <c r="I131" s="274"/>
      <c r="J131" s="274"/>
      <c r="K131" s="274"/>
      <c r="L131" s="274"/>
      <c r="M131" s="274"/>
      <c r="N131" s="92"/>
      <c r="O131" s="93"/>
      <c r="P131" s="94"/>
      <c r="Q131" s="93"/>
      <c r="R131" s="95"/>
      <c r="S131" s="93"/>
      <c r="T131" s="91"/>
      <c r="U131" s="119">
        <f t="shared" si="7"/>
        <v>0</v>
      </c>
    </row>
    <row r="132" spans="1:21">
      <c r="A132" s="91"/>
      <c r="B132" s="274"/>
      <c r="C132" s="274"/>
      <c r="D132" s="274"/>
      <c r="E132" s="274"/>
      <c r="F132" s="274"/>
      <c r="G132" s="274"/>
      <c r="H132" s="274"/>
      <c r="I132" s="274"/>
      <c r="J132" s="274"/>
      <c r="K132" s="274"/>
      <c r="L132" s="274"/>
      <c r="M132" s="274"/>
      <c r="N132" s="92"/>
      <c r="O132" s="93"/>
      <c r="P132" s="94"/>
      <c r="Q132" s="93"/>
      <c r="R132" s="95"/>
      <c r="S132" s="93"/>
      <c r="T132" s="91"/>
      <c r="U132" s="119">
        <f t="shared" si="7"/>
        <v>0</v>
      </c>
    </row>
    <row r="133" spans="1:21">
      <c r="A133" s="91"/>
      <c r="B133" s="274"/>
      <c r="C133" s="274"/>
      <c r="D133" s="274"/>
      <c r="E133" s="274"/>
      <c r="F133" s="274"/>
      <c r="G133" s="274"/>
      <c r="H133" s="274"/>
      <c r="I133" s="274"/>
      <c r="J133" s="274"/>
      <c r="K133" s="274"/>
      <c r="L133" s="274"/>
      <c r="M133" s="274"/>
      <c r="N133" s="92"/>
      <c r="O133" s="93"/>
      <c r="P133" s="94"/>
      <c r="Q133" s="93"/>
      <c r="R133" s="95"/>
      <c r="S133" s="93"/>
      <c r="T133" s="91"/>
      <c r="U133" s="119">
        <f t="shared" si="7"/>
        <v>0</v>
      </c>
    </row>
    <row r="134" spans="1:21">
      <c r="A134" s="91"/>
      <c r="B134" s="274"/>
      <c r="C134" s="274"/>
      <c r="D134" s="274"/>
      <c r="E134" s="274"/>
      <c r="F134" s="274"/>
      <c r="G134" s="274"/>
      <c r="H134" s="274"/>
      <c r="I134" s="274"/>
      <c r="J134" s="274"/>
      <c r="K134" s="274"/>
      <c r="L134" s="274"/>
      <c r="M134" s="274"/>
      <c r="N134" s="92"/>
      <c r="O134" s="93"/>
      <c r="P134" s="94"/>
      <c r="Q134" s="93"/>
      <c r="R134" s="95"/>
      <c r="S134" s="93"/>
      <c r="T134" s="91"/>
      <c r="U134" s="119">
        <f t="shared" si="7"/>
        <v>0</v>
      </c>
    </row>
    <row r="135" spans="1:21">
      <c r="A135" s="91"/>
      <c r="B135" s="274"/>
      <c r="C135" s="274"/>
      <c r="D135" s="274"/>
      <c r="E135" s="274"/>
      <c r="F135" s="274"/>
      <c r="G135" s="274"/>
      <c r="H135" s="274"/>
      <c r="I135" s="274"/>
      <c r="J135" s="274"/>
      <c r="K135" s="274"/>
      <c r="L135" s="274"/>
      <c r="M135" s="274"/>
      <c r="N135" s="92"/>
      <c r="O135" s="93"/>
      <c r="P135" s="94"/>
      <c r="Q135" s="93"/>
      <c r="R135" s="95"/>
      <c r="S135" s="93"/>
      <c r="T135" s="91"/>
      <c r="U135" s="119">
        <f t="shared" si="7"/>
        <v>0</v>
      </c>
    </row>
    <row r="136" spans="1:21">
      <c r="A136" s="91"/>
      <c r="B136" s="274"/>
      <c r="C136" s="274"/>
      <c r="D136" s="274"/>
      <c r="E136" s="274"/>
      <c r="F136" s="274"/>
      <c r="G136" s="274"/>
      <c r="H136" s="274"/>
      <c r="I136" s="274"/>
      <c r="J136" s="274"/>
      <c r="K136" s="274"/>
      <c r="L136" s="274"/>
      <c r="M136" s="274"/>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152</v>
      </c>
      <c r="N137" s="123">
        <f>SUM(N127:N136)</f>
        <v>15140.57</v>
      </c>
      <c r="O137" s="124">
        <f>SUM(O127:O136)</f>
        <v>0</v>
      </c>
      <c r="P137" s="125"/>
      <c r="Q137" s="126">
        <f>SUM(Q127:Q136)</f>
        <v>0</v>
      </c>
      <c r="R137" s="127"/>
      <c r="S137" s="126">
        <f>SUM(S127:S136)</f>
        <v>0</v>
      </c>
      <c r="T137" s="150"/>
      <c r="U137" s="126">
        <f>SUM(U127:U136)</f>
        <v>15140.57</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 thickBot="1">
      <c r="A139" s="188"/>
      <c r="B139" s="189"/>
      <c r="C139" s="190"/>
      <c r="D139" s="190"/>
      <c r="E139" s="190"/>
      <c r="F139" s="190"/>
      <c r="G139" s="190"/>
      <c r="H139" s="190"/>
      <c r="I139" s="190"/>
      <c r="J139" s="190"/>
      <c r="K139" s="190"/>
      <c r="L139" s="190"/>
      <c r="M139" s="191" t="s">
        <v>153</v>
      </c>
      <c r="N139" s="192">
        <f>N120+N122+N137</f>
        <v>47201.543000000005</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t="e">
        <f>U120+U122+U137</f>
        <v>#REF!</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F6DA/pCHmSGoibe/gG8B1YPK5eF6urXvDlJ88XuOJRNuh8htbyPLYByDZp3i3oUan5Da9n0p9SYxYqseln1TOg==" saltValue="/pSyOyXfYGZVStTiGzidRw==" spinCount="100000" sheet="1" objects="1" scenarios="1" formatColumns="0" selectLockedCells="1"/>
  <mergeCells count="102">
    <mergeCell ref="A11:N14"/>
    <mergeCell ref="B18:M18"/>
    <mergeCell ref="B19:M19"/>
    <mergeCell ref="B20:M20"/>
    <mergeCell ref="A3:N3"/>
    <mergeCell ref="A17:M17"/>
    <mergeCell ref="B21:M21"/>
    <mergeCell ref="B22:M22"/>
    <mergeCell ref="B23:M23"/>
    <mergeCell ref="B33:M33"/>
    <mergeCell ref="B34:M34"/>
    <mergeCell ref="B27:M27"/>
    <mergeCell ref="B28:M28"/>
    <mergeCell ref="B46:M46"/>
    <mergeCell ref="B35:M35"/>
    <mergeCell ref="B36:M36"/>
    <mergeCell ref="B24:M24"/>
    <mergeCell ref="B25:M25"/>
    <mergeCell ref="B26:M26"/>
    <mergeCell ref="B56:M56"/>
    <mergeCell ref="B63:M63"/>
    <mergeCell ref="B64:M64"/>
    <mergeCell ref="B65:M65"/>
    <mergeCell ref="B66:M66"/>
    <mergeCell ref="A62:M62"/>
    <mergeCell ref="B48:M48"/>
    <mergeCell ref="B49:M49"/>
    <mergeCell ref="B37:M37"/>
    <mergeCell ref="B38:M38"/>
    <mergeCell ref="B39:M39"/>
    <mergeCell ref="B40:M40"/>
    <mergeCell ref="A45:M45"/>
    <mergeCell ref="B47:M47"/>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A16:U16"/>
    <mergeCell ref="A61:U61"/>
    <mergeCell ref="B41:M41"/>
    <mergeCell ref="B42:M42"/>
    <mergeCell ref="B68:M68"/>
    <mergeCell ref="B69:M69"/>
    <mergeCell ref="A76:M76"/>
    <mergeCell ref="B86:M86"/>
    <mergeCell ref="A104:M104"/>
    <mergeCell ref="A31:M31"/>
    <mergeCell ref="B32:M32"/>
    <mergeCell ref="B99:M99"/>
    <mergeCell ref="B100:M100"/>
    <mergeCell ref="B101:M101"/>
    <mergeCell ref="B105:M105"/>
    <mergeCell ref="B91:M91"/>
    <mergeCell ref="B92:M92"/>
    <mergeCell ref="B93:M93"/>
    <mergeCell ref="B94:M94"/>
    <mergeCell ref="B95:M95"/>
    <mergeCell ref="B97:M97"/>
    <mergeCell ref="B77:M77"/>
    <mergeCell ref="B50:M50"/>
    <mergeCell ref="B98:M98"/>
    <mergeCell ref="B82:M82"/>
    <mergeCell ref="B83:M83"/>
    <mergeCell ref="B84:M84"/>
    <mergeCell ref="B85:M85"/>
    <mergeCell ref="B96:M96"/>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89" t="s">
        <v>154</v>
      </c>
      <c r="B1" s="289"/>
      <c r="C1" s="289"/>
      <c r="E1" s="289" t="s">
        <v>115</v>
      </c>
      <c r="F1" s="289"/>
      <c r="G1" s="289"/>
      <c r="I1" s="289" t="s">
        <v>117</v>
      </c>
      <c r="J1" s="289"/>
      <c r="K1" s="289"/>
      <c r="M1" s="289" t="s">
        <v>118</v>
      </c>
      <c r="N1" s="289"/>
      <c r="O1" s="289"/>
      <c r="Q1" s="289" t="s">
        <v>155</v>
      </c>
      <c r="R1" s="289"/>
      <c r="S1" s="289"/>
    </row>
    <row r="2" spans="1:19">
      <c r="A2" s="290" t="s">
        <v>156</v>
      </c>
      <c r="B2" s="290"/>
      <c r="C2" s="21" t="s">
        <v>122</v>
      </c>
      <c r="E2" s="290" t="s">
        <v>156</v>
      </c>
      <c r="F2" s="290"/>
      <c r="G2" s="21" t="s">
        <v>122</v>
      </c>
      <c r="I2" s="290" t="s">
        <v>156</v>
      </c>
      <c r="J2" s="290"/>
      <c r="K2" s="21" t="s">
        <v>122</v>
      </c>
      <c r="M2" s="290" t="s">
        <v>156</v>
      </c>
      <c r="N2" s="290"/>
      <c r="O2" s="21" t="s">
        <v>122</v>
      </c>
      <c r="Q2" s="290" t="s">
        <v>156</v>
      </c>
      <c r="R2" s="290"/>
      <c r="S2" s="21" t="s">
        <v>122</v>
      </c>
    </row>
    <row r="3" spans="1:19">
      <c r="A3" s="291" t="s">
        <v>157</v>
      </c>
      <c r="B3" s="292"/>
      <c r="C3" s="64"/>
      <c r="E3" s="291" t="s">
        <v>158</v>
      </c>
      <c r="F3" s="292"/>
      <c r="G3" s="64"/>
      <c r="I3" s="291" t="s">
        <v>158</v>
      </c>
      <c r="J3" s="292"/>
      <c r="K3" s="64"/>
      <c r="M3" s="291" t="s">
        <v>158</v>
      </c>
      <c r="N3" s="292"/>
      <c r="O3" s="64"/>
      <c r="Q3" s="291" t="s">
        <v>158</v>
      </c>
      <c r="R3" s="292"/>
      <c r="S3" s="64"/>
    </row>
    <row r="4" spans="1:19">
      <c r="A4" s="66" t="s">
        <v>159</v>
      </c>
      <c r="B4" s="67" t="s">
        <v>113</v>
      </c>
      <c r="C4" s="64">
        <f>'Budget Details &amp; Amendments'!N29</f>
        <v>1882.04</v>
      </c>
      <c r="E4" s="66" t="s">
        <v>159</v>
      </c>
      <c r="F4" s="67" t="s">
        <v>113</v>
      </c>
      <c r="G4" s="64">
        <f>'Budget Details &amp; Amendments'!O29</f>
        <v>0</v>
      </c>
      <c r="I4" s="66" t="s">
        <v>159</v>
      </c>
      <c r="J4" s="67" t="s">
        <v>113</v>
      </c>
      <c r="K4" s="64">
        <f>'Budget Details &amp; Amendments'!Q29</f>
        <v>0</v>
      </c>
      <c r="M4" s="66" t="s">
        <v>159</v>
      </c>
      <c r="N4" s="67" t="s">
        <v>113</v>
      </c>
      <c r="O4" s="64">
        <f>'Budget Details &amp; Amendments'!S29</f>
        <v>0</v>
      </c>
      <c r="Q4" s="66" t="s">
        <v>159</v>
      </c>
      <c r="R4" s="67" t="s">
        <v>113</v>
      </c>
      <c r="S4" s="64">
        <f>'Budget Details &amp; Amendments'!U29</f>
        <v>1882.04</v>
      </c>
    </row>
    <row r="5" spans="1:19">
      <c r="A5" s="66" t="s">
        <v>160</v>
      </c>
      <c r="B5" s="67" t="s">
        <v>124</v>
      </c>
      <c r="C5" s="64">
        <f>'Budget Details &amp; Amendments'!N43</f>
        <v>6000</v>
      </c>
      <c r="E5" s="66" t="s">
        <v>160</v>
      </c>
      <c r="F5" s="67" t="s">
        <v>124</v>
      </c>
      <c r="G5" s="64">
        <f>'Budget Details &amp; Amendments'!O43</f>
        <v>0</v>
      </c>
      <c r="I5" s="66" t="s">
        <v>160</v>
      </c>
      <c r="J5" s="67" t="s">
        <v>124</v>
      </c>
      <c r="K5" s="64">
        <f>'Budget Details &amp; Amendments'!Q43</f>
        <v>0</v>
      </c>
      <c r="M5" s="66" t="s">
        <v>160</v>
      </c>
      <c r="N5" s="67" t="s">
        <v>124</v>
      </c>
      <c r="O5" s="64">
        <f>'Budget Details &amp; Amendments'!S43</f>
        <v>0</v>
      </c>
      <c r="Q5" s="66" t="s">
        <v>160</v>
      </c>
      <c r="R5" s="67" t="s">
        <v>124</v>
      </c>
      <c r="S5" s="64">
        <f>'Budget Details &amp; Amendments'!U43</f>
        <v>6000</v>
      </c>
    </row>
    <row r="6" spans="1:19">
      <c r="A6" s="66" t="s">
        <v>161</v>
      </c>
      <c r="B6" s="67" t="s">
        <v>162</v>
      </c>
      <c r="C6" s="64">
        <f>'Budget Details &amp; Amendments'!N57</f>
        <v>1532.22</v>
      </c>
      <c r="E6" s="66" t="s">
        <v>161</v>
      </c>
      <c r="F6" s="67" t="s">
        <v>162</v>
      </c>
      <c r="G6" s="64">
        <f>'Budget Details &amp; Amendments'!O57</f>
        <v>0</v>
      </c>
      <c r="I6" s="66" t="s">
        <v>161</v>
      </c>
      <c r="J6" s="67" t="s">
        <v>162</v>
      </c>
      <c r="K6" s="64">
        <f>'Budget Details &amp; Amendments'!Q57</f>
        <v>0</v>
      </c>
      <c r="M6" s="66" t="s">
        <v>161</v>
      </c>
      <c r="N6" s="67" t="s">
        <v>162</v>
      </c>
      <c r="O6" s="64">
        <f>'Budget Details &amp; Amendments'!S57</f>
        <v>0</v>
      </c>
      <c r="Q6" s="66" t="s">
        <v>161</v>
      </c>
      <c r="R6" s="67" t="s">
        <v>162</v>
      </c>
      <c r="S6" s="64">
        <f>'Budget Details &amp; Amendments'!U57</f>
        <v>1532.22</v>
      </c>
    </row>
    <row r="7" spans="1:19" s="21" customFormat="1">
      <c r="A7" s="68"/>
      <c r="B7" s="69" t="s">
        <v>163</v>
      </c>
      <c r="C7" s="65">
        <f>SUM(C4:C6)</f>
        <v>9414.26</v>
      </c>
      <c r="E7" s="68"/>
      <c r="F7" s="69" t="s">
        <v>163</v>
      </c>
      <c r="G7" s="65">
        <f>SUM(G4:G6)</f>
        <v>0</v>
      </c>
      <c r="I7" s="68"/>
      <c r="J7" s="69" t="s">
        <v>163</v>
      </c>
      <c r="K7" s="65">
        <f>SUM(K4:K6)</f>
        <v>0</v>
      </c>
      <c r="M7" s="68"/>
      <c r="N7" s="69" t="s">
        <v>163</v>
      </c>
      <c r="O7" s="65">
        <f>SUM(O4:O6)</f>
        <v>0</v>
      </c>
      <c r="Q7" s="68"/>
      <c r="R7" s="69" t="s">
        <v>163</v>
      </c>
      <c r="S7" s="65">
        <f>SUM(S4:S6)</f>
        <v>9414.26</v>
      </c>
    </row>
    <row r="9" spans="1:19">
      <c r="A9" s="290" t="s">
        <v>164</v>
      </c>
      <c r="B9" s="290"/>
      <c r="E9" s="290" t="s">
        <v>164</v>
      </c>
      <c r="F9" s="290"/>
      <c r="I9" s="290" t="s">
        <v>164</v>
      </c>
      <c r="J9" s="290"/>
      <c r="M9" s="290" t="s">
        <v>164</v>
      </c>
      <c r="N9" s="290"/>
      <c r="Q9" s="290" t="s">
        <v>164</v>
      </c>
      <c r="R9" s="290"/>
    </row>
    <row r="10" spans="1:19">
      <c r="A10" s="66" t="s">
        <v>165</v>
      </c>
      <c r="B10" s="67" t="s">
        <v>132</v>
      </c>
      <c r="C10" s="64">
        <f>'Budget Details &amp; Amendments'!N74</f>
        <v>0</v>
      </c>
      <c r="E10" s="66" t="s">
        <v>165</v>
      </c>
      <c r="F10" s="67" t="s">
        <v>132</v>
      </c>
      <c r="G10" s="64">
        <f>'Budget Details &amp; Amendments'!O74</f>
        <v>0</v>
      </c>
      <c r="I10" s="66" t="s">
        <v>165</v>
      </c>
      <c r="J10" s="67" t="s">
        <v>132</v>
      </c>
      <c r="K10" s="64">
        <f>'Budget Details &amp; Amendments'!Q74</f>
        <v>0</v>
      </c>
      <c r="M10" s="66" t="s">
        <v>165</v>
      </c>
      <c r="N10" s="67" t="s">
        <v>132</v>
      </c>
      <c r="O10" s="64">
        <f>'Budget Details &amp; Amendments'!S74</f>
        <v>0</v>
      </c>
      <c r="Q10" s="66" t="s">
        <v>165</v>
      </c>
      <c r="R10" s="67" t="s">
        <v>132</v>
      </c>
      <c r="S10" s="64">
        <f>'Budget Details &amp; Amendments'!U74</f>
        <v>0</v>
      </c>
    </row>
    <row r="11" spans="1:19">
      <c r="A11" s="66" t="s">
        <v>166</v>
      </c>
      <c r="B11" s="67" t="s">
        <v>134</v>
      </c>
      <c r="C11" s="64">
        <f>'Budget Details &amp; Amendments'!N88</f>
        <v>3490</v>
      </c>
      <c r="E11" s="66" t="s">
        <v>166</v>
      </c>
      <c r="F11" s="67" t="s">
        <v>134</v>
      </c>
      <c r="G11" s="64">
        <f>'Budget Details &amp; Amendments'!O88</f>
        <v>0</v>
      </c>
      <c r="I11" s="66" t="s">
        <v>166</v>
      </c>
      <c r="J11" s="67" t="s">
        <v>134</v>
      </c>
      <c r="K11" s="64">
        <f>'Budget Details &amp; Amendments'!Q88</f>
        <v>0</v>
      </c>
      <c r="M11" s="66" t="s">
        <v>166</v>
      </c>
      <c r="N11" s="67" t="s">
        <v>134</v>
      </c>
      <c r="O11" s="64">
        <f>'Budget Details &amp; Amendments'!S88</f>
        <v>0</v>
      </c>
      <c r="Q11" s="66" t="s">
        <v>166</v>
      </c>
      <c r="R11" s="67" t="s">
        <v>134</v>
      </c>
      <c r="S11" s="64" t="e">
        <f>'Budget Details &amp; Amendments'!U88</f>
        <v>#REF!</v>
      </c>
    </row>
    <row r="12" spans="1:19">
      <c r="A12" s="66" t="s">
        <v>167</v>
      </c>
      <c r="B12" s="67" t="s">
        <v>137</v>
      </c>
      <c r="C12" s="64">
        <f>'Budget Details &amp; Amendments'!N102</f>
        <v>16805</v>
      </c>
      <c r="E12" s="66" t="s">
        <v>167</v>
      </c>
      <c r="F12" s="67" t="s">
        <v>137</v>
      </c>
      <c r="G12" s="64">
        <f>'Budget Details &amp; Amendments'!O102</f>
        <v>0</v>
      </c>
      <c r="I12" s="66" t="s">
        <v>167</v>
      </c>
      <c r="J12" s="67" t="s">
        <v>137</v>
      </c>
      <c r="K12" s="64">
        <f>'Budget Details &amp; Amendments'!Q102</f>
        <v>0</v>
      </c>
      <c r="M12" s="66" t="s">
        <v>167</v>
      </c>
      <c r="N12" s="67" t="s">
        <v>137</v>
      </c>
      <c r="O12" s="64">
        <f>'Budget Details &amp; Amendments'!S102</f>
        <v>0</v>
      </c>
      <c r="Q12" s="66" t="s">
        <v>167</v>
      </c>
      <c r="R12" s="67" t="s">
        <v>137</v>
      </c>
      <c r="S12" s="64">
        <f>'Budget Details &amp; Amendments'!U102</f>
        <v>16805</v>
      </c>
    </row>
    <row r="13" spans="1:19">
      <c r="A13" s="70" t="s">
        <v>168</v>
      </c>
      <c r="B13" s="67" t="s">
        <v>144</v>
      </c>
      <c r="C13" s="64">
        <f>'Budget Details &amp; Amendments'!N116</f>
        <v>825</v>
      </c>
      <c r="E13" s="70" t="s">
        <v>168</v>
      </c>
      <c r="F13" s="67" t="s">
        <v>144</v>
      </c>
      <c r="G13" s="64">
        <f>'Budget Details &amp; Amendments'!O116</f>
        <v>0</v>
      </c>
      <c r="I13" s="70" t="s">
        <v>168</v>
      </c>
      <c r="J13" s="67" t="s">
        <v>144</v>
      </c>
      <c r="K13" s="64">
        <f>'Budget Details &amp; Amendments'!Q116</f>
        <v>0</v>
      </c>
      <c r="M13" s="70" t="s">
        <v>168</v>
      </c>
      <c r="N13" s="67" t="s">
        <v>144</v>
      </c>
      <c r="O13" s="64">
        <f>'Budget Details &amp; Amendments'!S116</f>
        <v>0</v>
      </c>
      <c r="Q13" s="70" t="s">
        <v>168</v>
      </c>
      <c r="R13" s="67" t="s">
        <v>144</v>
      </c>
      <c r="S13" s="64">
        <f>'Budget Details &amp; Amendments'!U116</f>
        <v>825</v>
      </c>
    </row>
    <row r="14" spans="1:19" s="21" customFormat="1">
      <c r="A14" s="68"/>
      <c r="B14" s="69" t="s">
        <v>169</v>
      </c>
      <c r="C14" s="65">
        <f>SUM(C10:C13)</f>
        <v>21120</v>
      </c>
      <c r="E14" s="68"/>
      <c r="F14" s="69" t="s">
        <v>169</v>
      </c>
      <c r="G14" s="65">
        <f>SUM(G10:G13)</f>
        <v>0</v>
      </c>
      <c r="I14" s="68"/>
      <c r="J14" s="69" t="s">
        <v>169</v>
      </c>
      <c r="K14" s="65">
        <f>SUM(K10:K13)</f>
        <v>0</v>
      </c>
      <c r="M14" s="68"/>
      <c r="N14" s="69" t="s">
        <v>169</v>
      </c>
      <c r="O14" s="65">
        <f>SUM(O10:O13)</f>
        <v>0</v>
      </c>
      <c r="Q14" s="68"/>
      <c r="R14" s="69" t="s">
        <v>169</v>
      </c>
      <c r="S14" s="65" t="e">
        <f>SUM(S10:S13)</f>
        <v>#REF!</v>
      </c>
    </row>
    <row r="15" spans="1:19">
      <c r="C15" s="71"/>
      <c r="G15" s="71"/>
      <c r="K15" s="71"/>
      <c r="O15" s="71"/>
      <c r="S15" s="71"/>
    </row>
    <row r="16" spans="1:19" s="21" customFormat="1">
      <c r="A16" s="72"/>
      <c r="B16" s="69" t="s">
        <v>170</v>
      </c>
      <c r="C16" s="65">
        <f>C7+C14</f>
        <v>30534.260000000002</v>
      </c>
      <c r="E16" s="72"/>
      <c r="F16" s="69" t="s">
        <v>170</v>
      </c>
      <c r="G16" s="65">
        <f>G7+G14</f>
        <v>0</v>
      </c>
      <c r="I16" s="72"/>
      <c r="J16" s="69" t="s">
        <v>170</v>
      </c>
      <c r="K16" s="65">
        <f>K7+K14</f>
        <v>0</v>
      </c>
      <c r="M16" s="72"/>
      <c r="N16" s="69" t="s">
        <v>170</v>
      </c>
      <c r="O16" s="65">
        <f>O7+O14</f>
        <v>0</v>
      </c>
      <c r="Q16" s="72"/>
      <c r="R16" s="69" t="s">
        <v>170</v>
      </c>
      <c r="S16" s="65" t="e">
        <f>S7+S14</f>
        <v>#REF!</v>
      </c>
    </row>
    <row r="17" spans="1:19">
      <c r="A17" s="73"/>
      <c r="B17" s="21"/>
      <c r="C17" s="71"/>
      <c r="E17" s="73"/>
      <c r="F17" s="21"/>
      <c r="G17" s="71"/>
      <c r="I17" s="73"/>
      <c r="J17" s="21"/>
      <c r="K17" s="71"/>
      <c r="M17" s="73"/>
      <c r="N17" s="21"/>
      <c r="O17" s="71"/>
      <c r="Q17" s="73"/>
      <c r="R17" s="21"/>
      <c r="S17" s="71"/>
    </row>
    <row r="18" spans="1:19" s="21" customFormat="1">
      <c r="A18" s="72" t="s">
        <v>171</v>
      </c>
      <c r="B18" s="69" t="s">
        <v>172</v>
      </c>
      <c r="C18" s="65">
        <f>'Budget Details &amp; Amendments'!N122</f>
        <v>1526.7130000000002</v>
      </c>
      <c r="E18" s="72" t="s">
        <v>171</v>
      </c>
      <c r="F18" s="69" t="s">
        <v>172</v>
      </c>
      <c r="G18" s="65">
        <f>'Budget Details &amp; Amendments'!O122</f>
        <v>0</v>
      </c>
      <c r="I18" s="72" t="s">
        <v>171</v>
      </c>
      <c r="J18" s="69" t="s">
        <v>172</v>
      </c>
      <c r="K18" s="65">
        <f>'Budget Details &amp; Amendments'!Q122</f>
        <v>0</v>
      </c>
      <c r="M18" s="72" t="s">
        <v>171</v>
      </c>
      <c r="N18" s="69" t="s">
        <v>172</v>
      </c>
      <c r="O18" s="65">
        <f>'Budget Details &amp; Amendments'!S122</f>
        <v>0</v>
      </c>
      <c r="Q18" s="72" t="s">
        <v>171</v>
      </c>
      <c r="R18" s="69" t="s">
        <v>172</v>
      </c>
      <c r="S18" s="65" t="e">
        <f>'Budget Details &amp; Amendments'!U122</f>
        <v>#REF!</v>
      </c>
    </row>
    <row r="19" spans="1:19">
      <c r="A19" s="21"/>
      <c r="B19" s="21"/>
      <c r="C19" s="71"/>
      <c r="E19" s="21"/>
      <c r="F19" s="21"/>
      <c r="G19" s="71"/>
      <c r="I19" s="21"/>
      <c r="J19" s="21"/>
      <c r="K19" s="71"/>
      <c r="M19" s="21"/>
      <c r="N19" s="21"/>
      <c r="O19" s="71"/>
      <c r="Q19" s="21"/>
      <c r="R19" s="21"/>
      <c r="S19" s="71"/>
    </row>
    <row r="20" spans="1:19" s="21" customFormat="1">
      <c r="A20" s="72" t="s">
        <v>173</v>
      </c>
      <c r="B20" s="69" t="s">
        <v>174</v>
      </c>
      <c r="C20" s="65">
        <f>'Budget Details &amp; Amendments'!N137</f>
        <v>15140.57</v>
      </c>
      <c r="E20" s="72" t="s">
        <v>173</v>
      </c>
      <c r="F20" s="69" t="s">
        <v>174</v>
      </c>
      <c r="G20" s="65">
        <f>'Budget Details &amp; Amendments'!O137</f>
        <v>0</v>
      </c>
      <c r="I20" s="72" t="s">
        <v>173</v>
      </c>
      <c r="J20" s="69" t="s">
        <v>174</v>
      </c>
      <c r="K20" s="65">
        <f>'Budget Details &amp; Amendments'!Q137</f>
        <v>0</v>
      </c>
      <c r="M20" s="72" t="s">
        <v>173</v>
      </c>
      <c r="N20" s="69" t="s">
        <v>174</v>
      </c>
      <c r="O20" s="65">
        <f>'Budget Details &amp; Amendments'!S137</f>
        <v>0</v>
      </c>
      <c r="Q20" s="72" t="s">
        <v>173</v>
      </c>
      <c r="R20" s="69" t="s">
        <v>174</v>
      </c>
      <c r="S20" s="65">
        <f>'Budget Details &amp; Amendments'!U137</f>
        <v>15140.57</v>
      </c>
    </row>
    <row r="21" spans="1:19">
      <c r="A21" s="21"/>
      <c r="B21" s="21"/>
      <c r="C21" s="71"/>
      <c r="E21" s="21"/>
      <c r="F21" s="21"/>
      <c r="G21" s="71"/>
      <c r="I21" s="21"/>
      <c r="J21" s="21"/>
      <c r="K21" s="71"/>
      <c r="M21" s="21"/>
      <c r="N21" s="21"/>
      <c r="O21" s="71"/>
      <c r="Q21" s="21"/>
      <c r="R21" s="21"/>
      <c r="S21" s="71"/>
    </row>
    <row r="22" spans="1:19" s="21" customFormat="1">
      <c r="A22" s="68"/>
      <c r="B22" s="69" t="s">
        <v>175</v>
      </c>
      <c r="C22" s="65">
        <f>C16+C18+C20</f>
        <v>47201.543000000005</v>
      </c>
      <c r="E22" s="68"/>
      <c r="F22" s="69" t="s">
        <v>175</v>
      </c>
      <c r="G22" s="65">
        <f>G16+G18+G20</f>
        <v>0</v>
      </c>
      <c r="I22" s="68"/>
      <c r="J22" s="69" t="s">
        <v>175</v>
      </c>
      <c r="K22" s="65">
        <f>K16+K18+K20</f>
        <v>0</v>
      </c>
      <c r="M22" s="68"/>
      <c r="N22" s="69" t="s">
        <v>175</v>
      </c>
      <c r="O22" s="65">
        <f>O16+O18+O20</f>
        <v>0</v>
      </c>
      <c r="Q22" s="68"/>
      <c r="R22" s="69" t="s">
        <v>175</v>
      </c>
      <c r="S22" s="65" t="e">
        <f>S16+S18+S20</f>
        <v>#REF!</v>
      </c>
    </row>
    <row r="25" spans="1:19" ht="15.75" thickBot="1"/>
    <row r="26" spans="1:19" ht="15.75" thickBot="1">
      <c r="A26" s="293" t="s">
        <v>176</v>
      </c>
      <c r="B26" s="294"/>
      <c r="C26" s="294"/>
      <c r="D26" s="294"/>
      <c r="E26" s="294"/>
      <c r="F26" s="294"/>
      <c r="G26" s="295"/>
    </row>
  </sheetData>
  <sheetProtection algorithmName="SHA-512" hashValue="ZEEr9ISpoihdBM968eLR1Fwz6jxDRYOx4euVEXO1WZOQPNIjtbJqghTeOY9omW//8ekj8UOX4PxAj2pe9g34oA==" saltValue="vlYFDP0x9aux/qwbqr+eUw=="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election activeCell="G20" sqref="G20"/>
    </sheetView>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177</v>
      </c>
      <c r="E1" s="77"/>
      <c r="F1" s="78" t="s">
        <v>115</v>
      </c>
      <c r="G1" s="77"/>
      <c r="H1" s="76" t="s">
        <v>117</v>
      </c>
      <c r="I1" s="77"/>
      <c r="J1" s="76" t="s">
        <v>118</v>
      </c>
    </row>
    <row r="2" spans="1:10" ht="15.75">
      <c r="A2" s="79"/>
      <c r="B2" s="21"/>
      <c r="D2" s="80"/>
      <c r="F2" s="81"/>
      <c r="H2" s="80"/>
      <c r="J2" s="80"/>
    </row>
    <row r="3" spans="1:10" ht="15.75">
      <c r="A3" s="79" t="s">
        <v>178</v>
      </c>
      <c r="B3" s="21" t="str">
        <f>Narrative!C3</f>
        <v xml:space="preserve">Professional Development--ACTE Vision Conference </v>
      </c>
      <c r="D3" s="80">
        <f>SUMIF('Budget Details &amp; Amendments'!$A$19:$A$136,1,'Budget Details &amp; Amendments'!$N$19:$N$136)</f>
        <v>3340</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179</v>
      </c>
      <c r="B4" s="21" t="str">
        <f>Narrative!C57</f>
        <v>Professional Development--Dual Enrollment</v>
      </c>
      <c r="D4" s="80">
        <f>SUMIF('Budget Details &amp; Amendments'!$A$19:$A$136,2,'Budget Details &amp; Amendments'!$N$19:$N$136)</f>
        <v>4598</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180</v>
      </c>
      <c r="B5" s="21" t="str">
        <f>Narrative!C118</f>
        <v>Professional Development--NACEP Conference</v>
      </c>
      <c r="D5" s="80">
        <f>SUMIF('Budget Details &amp; Amendments'!$A$19:$A$136,3,'Budget Details &amp; Amendments'!$N$19:$N$136)</f>
        <v>2735</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181</v>
      </c>
      <c r="B6" s="21" t="str">
        <f>Narrative!C170</f>
        <v>Professional Development--NACTEi Conference</v>
      </c>
      <c r="D6" s="80">
        <f>SUMIF('Budget Details &amp; Amendments'!$A$19:$A$136,4,'Budget Details &amp; Amendments'!$N$19:$N$136)</f>
        <v>5462</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182</v>
      </c>
      <c r="B7" s="21" t="str">
        <f>Narrative!C213</f>
        <v>Professional Development--DE Faculty Mentors and HS Teachers</v>
      </c>
      <c r="D7" s="80">
        <f>SUMIF('Budget Details &amp; Amendments'!$A$19:$A$136,5,'Budget Details &amp; Amendments'!$N$19:$N$136)</f>
        <v>7179.15</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183</v>
      </c>
      <c r="B8" s="21" t="str">
        <f>Narrative!C267</f>
        <v>Equipment and Software</v>
      </c>
      <c r="D8" s="80">
        <f>SUMIF('Budget Details &amp; Amendments'!$A$19:$A$136,6,'Budget Details &amp; Amendments'!$N$19:$N$136)</f>
        <v>19455.57</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184</v>
      </c>
      <c r="B9" s="21" t="str">
        <f>Narrative!C339</f>
        <v>Dual Enrollment Mileage</v>
      </c>
      <c r="D9" s="80">
        <f>SUMIF('Budget Details &amp; Amendments'!$A$19:$A$136,7,'Budget Details &amp; Amendments'!$N$19:$N$136)</f>
        <v>670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185</v>
      </c>
      <c r="B10" s="21" t="str">
        <f>Narrative!C381</f>
        <v>Welding Expo</v>
      </c>
      <c r="D10" s="80">
        <f>SUMIF('Budget Details &amp; Amendments'!$A$19:$A$136,8,'Budget Details &amp; Amendments'!$N$19:$N$136)</f>
        <v>2235.11</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186</v>
      </c>
      <c r="B11" s="21">
        <f>Narrative!C445</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187</v>
      </c>
      <c r="B12" s="21">
        <f>Narrative!C504</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7" zoomScaleNormal="100" workbookViewId="0">
      <selection activeCell="H60" sqref="H60:I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97" t="s">
        <v>188</v>
      </c>
      <c r="B10" s="297"/>
      <c r="C10" s="297"/>
      <c r="D10" s="297"/>
      <c r="E10" s="297"/>
      <c r="F10" s="297"/>
      <c r="G10" s="297"/>
      <c r="H10" s="297"/>
      <c r="I10" s="297"/>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96" t="s">
        <v>189</v>
      </c>
      <c r="B12" s="296"/>
      <c r="C12" s="296"/>
      <c r="D12" s="296"/>
      <c r="E12" s="296"/>
      <c r="F12" s="296"/>
      <c r="G12" s="296"/>
      <c r="H12" s="296"/>
      <c r="I12" s="296"/>
      <c r="J12" s="85"/>
      <c r="K12" s="85"/>
      <c r="L12" s="85"/>
      <c r="M12" s="85"/>
      <c r="N12" s="85"/>
      <c r="O12" s="85"/>
      <c r="P12" s="85"/>
      <c r="Q12" s="85"/>
      <c r="R12" s="85"/>
      <c r="S12" s="85"/>
      <c r="T12" s="85"/>
      <c r="U12" s="85"/>
      <c r="V12" s="85"/>
      <c r="W12" s="85"/>
      <c r="X12" s="85"/>
    </row>
    <row r="13" spans="1:24" ht="15" customHeight="1">
      <c r="A13" s="296"/>
      <c r="B13" s="296"/>
      <c r="C13" s="296"/>
      <c r="D13" s="296"/>
      <c r="E13" s="296"/>
      <c r="F13" s="296"/>
      <c r="G13" s="296"/>
      <c r="H13" s="296"/>
      <c r="I13" s="296"/>
      <c r="J13" s="85"/>
      <c r="K13" s="85"/>
      <c r="L13" s="85"/>
      <c r="M13" s="85"/>
      <c r="N13" s="85"/>
      <c r="O13" s="85"/>
      <c r="P13" s="85"/>
      <c r="Q13" s="85"/>
      <c r="R13" s="85"/>
      <c r="S13" s="85"/>
      <c r="T13" s="85"/>
      <c r="U13" s="85"/>
      <c r="V13" s="85"/>
      <c r="W13" s="85"/>
      <c r="X13" s="85"/>
    </row>
    <row r="14" spans="1:24" ht="15" customHeight="1">
      <c r="A14" s="296"/>
      <c r="B14" s="296"/>
      <c r="C14" s="296"/>
      <c r="D14" s="296"/>
      <c r="E14" s="296"/>
      <c r="F14" s="296"/>
      <c r="G14" s="296"/>
      <c r="H14" s="296"/>
      <c r="I14" s="296"/>
      <c r="J14" s="85"/>
      <c r="K14" s="85"/>
      <c r="L14" s="85"/>
      <c r="M14" s="85"/>
      <c r="N14" s="85"/>
      <c r="O14" s="85"/>
      <c r="P14" s="85"/>
      <c r="Q14" s="85"/>
      <c r="R14" s="85"/>
      <c r="S14" s="85"/>
      <c r="T14" s="85"/>
      <c r="U14" s="85"/>
      <c r="V14" s="85"/>
      <c r="W14" s="85"/>
      <c r="X14" s="85"/>
    </row>
    <row r="15" spans="1:24" ht="15" customHeight="1">
      <c r="A15" s="296"/>
      <c r="B15" s="296"/>
      <c r="C15" s="296"/>
      <c r="D15" s="296"/>
      <c r="E15" s="296"/>
      <c r="F15" s="296"/>
      <c r="G15" s="296"/>
      <c r="H15" s="296"/>
      <c r="I15" s="296"/>
      <c r="J15" s="85"/>
      <c r="K15" s="85"/>
      <c r="L15" s="85"/>
      <c r="M15" s="85"/>
      <c r="N15" s="85"/>
      <c r="O15" s="85"/>
      <c r="P15" s="85"/>
      <c r="Q15" s="85"/>
      <c r="R15" s="85"/>
      <c r="S15" s="85"/>
      <c r="T15" s="85"/>
      <c r="U15" s="85"/>
      <c r="V15" s="85"/>
      <c r="W15" s="85"/>
      <c r="X15" s="85"/>
    </row>
    <row r="16" spans="1:24" ht="15" customHeight="1">
      <c r="A16" s="296"/>
      <c r="B16" s="296"/>
      <c r="C16" s="296"/>
      <c r="D16" s="296"/>
      <c r="E16" s="296"/>
      <c r="F16" s="296"/>
      <c r="G16" s="296"/>
      <c r="H16" s="296"/>
      <c r="I16" s="296"/>
      <c r="J16" s="85"/>
      <c r="K16" s="85"/>
      <c r="L16" s="85"/>
      <c r="M16" s="85"/>
      <c r="N16" s="85"/>
      <c r="O16" s="85"/>
      <c r="P16" s="85"/>
      <c r="Q16" s="85"/>
      <c r="R16" s="85"/>
      <c r="S16" s="85"/>
      <c r="T16" s="85"/>
      <c r="U16" s="85"/>
      <c r="V16" s="85"/>
      <c r="W16" s="85"/>
      <c r="X16" s="85"/>
    </row>
    <row r="17" spans="1:24" ht="15" customHeight="1">
      <c r="A17" s="296"/>
      <c r="B17" s="296"/>
      <c r="C17" s="296"/>
      <c r="D17" s="296"/>
      <c r="E17" s="296"/>
      <c r="F17" s="296"/>
      <c r="G17" s="296"/>
      <c r="H17" s="296"/>
      <c r="I17" s="296"/>
      <c r="J17" s="85"/>
      <c r="K17" s="85"/>
      <c r="L17" s="85"/>
      <c r="M17" s="85"/>
      <c r="N17" s="85"/>
      <c r="O17" s="85"/>
      <c r="P17" s="85"/>
      <c r="Q17" s="85"/>
      <c r="R17" s="85"/>
      <c r="S17" s="85"/>
      <c r="T17" s="85"/>
      <c r="U17" s="85"/>
      <c r="V17" s="85"/>
      <c r="W17" s="85"/>
      <c r="X17" s="85"/>
    </row>
    <row r="18" spans="1:24" ht="15" customHeight="1">
      <c r="A18" s="296"/>
      <c r="B18" s="296"/>
      <c r="C18" s="296"/>
      <c r="D18" s="296"/>
      <c r="E18" s="296"/>
      <c r="F18" s="296"/>
      <c r="G18" s="296"/>
      <c r="H18" s="296"/>
      <c r="I18" s="296"/>
      <c r="J18" s="85"/>
      <c r="K18" s="85"/>
      <c r="L18" s="85"/>
      <c r="M18" s="85"/>
      <c r="N18" s="85"/>
      <c r="O18" s="85"/>
      <c r="P18" s="85"/>
      <c r="Q18" s="85"/>
      <c r="R18" s="85"/>
      <c r="S18" s="85"/>
      <c r="T18" s="85"/>
      <c r="U18" s="85"/>
      <c r="V18" s="85"/>
      <c r="W18" s="85"/>
      <c r="X18" s="85"/>
    </row>
    <row r="19" spans="1:24" ht="15" customHeight="1">
      <c r="A19" s="296"/>
      <c r="B19" s="296"/>
      <c r="C19" s="296"/>
      <c r="D19" s="296"/>
      <c r="E19" s="296"/>
      <c r="F19" s="296"/>
      <c r="G19" s="296"/>
      <c r="H19" s="296"/>
      <c r="I19" s="296"/>
      <c r="J19" s="85"/>
      <c r="K19" s="85"/>
      <c r="L19" s="85"/>
      <c r="M19" s="85"/>
      <c r="N19" s="85"/>
      <c r="O19" s="85"/>
      <c r="P19" s="85"/>
      <c r="Q19" s="85"/>
      <c r="R19" s="85"/>
      <c r="S19" s="85"/>
      <c r="T19" s="85"/>
      <c r="U19" s="85"/>
      <c r="V19" s="85"/>
      <c r="W19" s="85"/>
      <c r="X19" s="85"/>
    </row>
    <row r="20" spans="1:24" ht="15" customHeight="1">
      <c r="A20" s="296"/>
      <c r="B20" s="296"/>
      <c r="C20" s="296"/>
      <c r="D20" s="296"/>
      <c r="E20" s="296"/>
      <c r="F20" s="296"/>
      <c r="G20" s="296"/>
      <c r="H20" s="296"/>
      <c r="I20" s="296"/>
      <c r="J20" s="85"/>
      <c r="K20" s="85"/>
      <c r="L20" s="85"/>
      <c r="M20" s="85"/>
      <c r="N20" s="85"/>
      <c r="O20" s="85"/>
      <c r="P20" s="85"/>
      <c r="Q20" s="85"/>
      <c r="R20" s="85"/>
      <c r="S20" s="85"/>
      <c r="T20" s="85"/>
      <c r="U20" s="85"/>
      <c r="V20" s="85"/>
      <c r="W20" s="85"/>
      <c r="X20" s="85"/>
    </row>
    <row r="21" spans="1:24" ht="15" customHeight="1">
      <c r="A21" s="296"/>
      <c r="B21" s="296"/>
      <c r="C21" s="296"/>
      <c r="D21" s="296"/>
      <c r="E21" s="296"/>
      <c r="F21" s="296"/>
      <c r="G21" s="296"/>
      <c r="H21" s="296"/>
      <c r="I21" s="296"/>
      <c r="J21" s="85"/>
      <c r="K21" s="85"/>
      <c r="L21" s="85"/>
      <c r="M21" s="85"/>
      <c r="N21" s="85"/>
      <c r="O21" s="85"/>
      <c r="P21" s="85"/>
      <c r="Q21" s="85"/>
      <c r="R21" s="85"/>
      <c r="S21" s="85"/>
      <c r="T21" s="85"/>
      <c r="U21" s="85"/>
      <c r="V21" s="85"/>
      <c r="W21" s="85"/>
      <c r="X21" s="85"/>
    </row>
    <row r="22" spans="1:24" ht="15" customHeight="1">
      <c r="A22" s="296"/>
      <c r="B22" s="296"/>
      <c r="C22" s="296"/>
      <c r="D22" s="296"/>
      <c r="E22" s="296"/>
      <c r="F22" s="296"/>
      <c r="G22" s="296"/>
      <c r="H22" s="296"/>
      <c r="I22" s="296"/>
      <c r="J22" s="85"/>
      <c r="K22" s="85"/>
      <c r="L22" s="85"/>
      <c r="M22" s="85"/>
      <c r="N22" s="85"/>
      <c r="O22" s="85"/>
      <c r="P22" s="85"/>
      <c r="Q22" s="85"/>
      <c r="R22" s="85"/>
      <c r="S22" s="85"/>
      <c r="T22" s="85"/>
      <c r="U22" s="85"/>
      <c r="V22" s="85"/>
      <c r="W22" s="85"/>
      <c r="X22" s="85"/>
    </row>
    <row r="23" spans="1:24" ht="15" customHeight="1">
      <c r="A23" s="296"/>
      <c r="B23" s="296"/>
      <c r="C23" s="296"/>
      <c r="D23" s="296"/>
      <c r="E23" s="296"/>
      <c r="F23" s="296"/>
      <c r="G23" s="296"/>
      <c r="H23" s="296"/>
      <c r="I23" s="296"/>
      <c r="J23" s="85"/>
      <c r="K23" s="85"/>
      <c r="L23" s="85"/>
      <c r="M23" s="85"/>
      <c r="N23" s="85"/>
      <c r="O23" s="85"/>
      <c r="P23" s="85"/>
      <c r="Q23" s="85"/>
      <c r="R23" s="85"/>
      <c r="S23" s="85"/>
      <c r="T23" s="85"/>
      <c r="U23" s="85"/>
      <c r="V23" s="85"/>
      <c r="W23" s="85"/>
      <c r="X23" s="85"/>
    </row>
    <row r="24" spans="1:24" ht="15" customHeight="1">
      <c r="A24" s="296"/>
      <c r="B24" s="296"/>
      <c r="C24" s="296"/>
      <c r="D24" s="296"/>
      <c r="E24" s="296"/>
      <c r="F24" s="296"/>
      <c r="G24" s="296"/>
      <c r="H24" s="296"/>
      <c r="I24" s="296"/>
      <c r="J24" s="85"/>
      <c r="K24" s="85"/>
      <c r="L24" s="85"/>
      <c r="M24" s="85"/>
      <c r="N24" s="85"/>
      <c r="O24" s="85"/>
      <c r="P24" s="85"/>
      <c r="Q24" s="85"/>
      <c r="R24" s="85"/>
      <c r="S24" s="85"/>
      <c r="T24" s="85"/>
      <c r="U24" s="85"/>
      <c r="V24" s="85"/>
      <c r="W24" s="85"/>
      <c r="X24" s="85"/>
    </row>
    <row r="25" spans="1:24" ht="15" customHeight="1">
      <c r="A25" s="296"/>
      <c r="B25" s="296"/>
      <c r="C25" s="296"/>
      <c r="D25" s="296"/>
      <c r="E25" s="296"/>
      <c r="F25" s="296"/>
      <c r="G25" s="296"/>
      <c r="H25" s="296"/>
      <c r="I25" s="296"/>
      <c r="J25" s="85"/>
      <c r="K25" s="85"/>
      <c r="L25" s="85"/>
      <c r="M25" s="85"/>
      <c r="N25" s="85"/>
      <c r="O25" s="85"/>
      <c r="P25" s="85"/>
      <c r="Q25" s="85"/>
      <c r="R25" s="85"/>
      <c r="S25" s="85"/>
      <c r="T25" s="85"/>
      <c r="U25" s="85"/>
      <c r="V25" s="85"/>
      <c r="W25" s="85"/>
      <c r="X25" s="85"/>
    </row>
    <row r="26" spans="1:24" ht="15" customHeight="1">
      <c r="A26" s="296"/>
      <c r="B26" s="296"/>
      <c r="C26" s="296"/>
      <c r="D26" s="296"/>
      <c r="E26" s="296"/>
      <c r="F26" s="296"/>
      <c r="G26" s="296"/>
      <c r="H26" s="296"/>
      <c r="I26" s="296"/>
      <c r="J26" s="85"/>
      <c r="K26" s="85"/>
      <c r="L26" s="85"/>
      <c r="M26" s="85"/>
      <c r="N26" s="85"/>
      <c r="O26" s="85"/>
      <c r="P26" s="85"/>
      <c r="Q26" s="85"/>
      <c r="R26" s="85"/>
      <c r="S26" s="85"/>
      <c r="T26" s="85"/>
      <c r="U26" s="85"/>
      <c r="V26" s="85"/>
      <c r="W26" s="85"/>
      <c r="X26" s="85"/>
    </row>
    <row r="27" spans="1:24" ht="15" customHeight="1">
      <c r="A27" s="296"/>
      <c r="B27" s="296"/>
      <c r="C27" s="296"/>
      <c r="D27" s="296"/>
      <c r="E27" s="296"/>
      <c r="F27" s="296"/>
      <c r="G27" s="296"/>
      <c r="H27" s="296"/>
      <c r="I27" s="296"/>
      <c r="J27" s="85"/>
      <c r="K27" s="85"/>
      <c r="L27" s="85"/>
      <c r="M27" s="85"/>
      <c r="N27" s="85"/>
      <c r="O27" s="85"/>
      <c r="P27" s="85"/>
      <c r="Q27" s="85"/>
      <c r="R27" s="85"/>
      <c r="S27" s="85"/>
      <c r="T27" s="85"/>
      <c r="U27" s="85"/>
      <c r="V27" s="85"/>
      <c r="W27" s="85"/>
      <c r="X27" s="85"/>
    </row>
    <row r="28" spans="1:24" ht="15" customHeight="1">
      <c r="A28" s="296"/>
      <c r="B28" s="296"/>
      <c r="C28" s="296"/>
      <c r="D28" s="296"/>
      <c r="E28" s="296"/>
      <c r="F28" s="296"/>
      <c r="G28" s="296"/>
      <c r="H28" s="296"/>
      <c r="I28" s="296"/>
      <c r="J28" s="85"/>
      <c r="K28" s="85"/>
      <c r="L28" s="85"/>
      <c r="M28" s="85"/>
      <c r="N28" s="85"/>
      <c r="O28" s="85"/>
      <c r="P28" s="85"/>
      <c r="Q28" s="85"/>
      <c r="R28" s="85"/>
      <c r="S28" s="85"/>
      <c r="T28" s="85"/>
      <c r="U28" s="85"/>
      <c r="V28" s="85"/>
      <c r="W28" s="85"/>
      <c r="X28" s="85"/>
    </row>
    <row r="29" spans="1:24" ht="15" customHeight="1">
      <c r="A29" s="296"/>
      <c r="B29" s="296"/>
      <c r="C29" s="296"/>
      <c r="D29" s="296"/>
      <c r="E29" s="296"/>
      <c r="F29" s="296"/>
      <c r="G29" s="296"/>
      <c r="H29" s="296"/>
      <c r="I29" s="296"/>
      <c r="J29" s="85"/>
      <c r="K29" s="85"/>
      <c r="L29" s="85"/>
      <c r="M29" s="85"/>
      <c r="N29" s="85"/>
      <c r="O29" s="85"/>
      <c r="P29" s="85"/>
      <c r="Q29" s="85"/>
      <c r="R29" s="85"/>
      <c r="S29" s="85"/>
      <c r="T29" s="85"/>
      <c r="U29" s="85"/>
      <c r="V29" s="85"/>
      <c r="W29" s="85"/>
      <c r="X29" s="85"/>
    </row>
    <row r="30" spans="1:24" ht="15" customHeight="1">
      <c r="A30" s="296"/>
      <c r="B30" s="296"/>
      <c r="C30" s="296"/>
      <c r="D30" s="296"/>
      <c r="E30" s="296"/>
      <c r="F30" s="296"/>
      <c r="G30" s="296"/>
      <c r="H30" s="296"/>
      <c r="I30" s="296"/>
      <c r="J30" s="85"/>
      <c r="K30" s="85"/>
      <c r="L30" s="85"/>
      <c r="M30" s="85"/>
      <c r="N30" s="85"/>
      <c r="O30" s="85"/>
      <c r="P30" s="85"/>
      <c r="Q30" s="85"/>
      <c r="R30" s="85"/>
      <c r="S30" s="85"/>
      <c r="T30" s="85"/>
      <c r="U30" s="85"/>
      <c r="V30" s="85"/>
      <c r="W30" s="85"/>
      <c r="X30" s="85"/>
    </row>
    <row r="31" spans="1:24" ht="15" customHeight="1">
      <c r="A31" s="296"/>
      <c r="B31" s="296"/>
      <c r="C31" s="296"/>
      <c r="D31" s="296"/>
      <c r="E31" s="296"/>
      <c r="F31" s="296"/>
      <c r="G31" s="296"/>
      <c r="H31" s="296"/>
      <c r="I31" s="296"/>
      <c r="J31" s="85"/>
      <c r="K31" s="85"/>
      <c r="L31" s="85"/>
      <c r="M31" s="85"/>
      <c r="N31" s="85"/>
      <c r="O31" s="85"/>
      <c r="P31" s="85"/>
      <c r="Q31" s="85"/>
      <c r="R31" s="85"/>
      <c r="S31" s="85"/>
      <c r="T31" s="85"/>
      <c r="U31" s="85"/>
      <c r="V31" s="85"/>
      <c r="W31" s="85"/>
      <c r="X31" s="85"/>
    </row>
    <row r="32" spans="1:24" ht="15" customHeight="1">
      <c r="A32" s="296"/>
      <c r="B32" s="296"/>
      <c r="C32" s="296"/>
      <c r="D32" s="296"/>
      <c r="E32" s="296"/>
      <c r="F32" s="296"/>
      <c r="G32" s="296"/>
      <c r="H32" s="296"/>
      <c r="I32" s="296"/>
      <c r="J32" s="85"/>
      <c r="K32" s="85"/>
      <c r="L32" s="85"/>
      <c r="M32" s="85"/>
      <c r="N32" s="85"/>
      <c r="O32" s="85"/>
      <c r="P32" s="85"/>
      <c r="Q32" s="85"/>
      <c r="R32" s="85"/>
      <c r="S32" s="85"/>
      <c r="T32" s="85"/>
      <c r="U32" s="85"/>
      <c r="V32" s="85"/>
      <c r="W32" s="85"/>
      <c r="X32" s="85"/>
    </row>
    <row r="33" spans="1:24" ht="15" customHeight="1">
      <c r="A33" s="296"/>
      <c r="B33" s="296"/>
      <c r="C33" s="296"/>
      <c r="D33" s="296"/>
      <c r="E33" s="296"/>
      <c r="F33" s="296"/>
      <c r="G33" s="296"/>
      <c r="H33" s="296"/>
      <c r="I33" s="296"/>
      <c r="J33" s="85"/>
      <c r="K33" s="85"/>
      <c r="L33" s="85"/>
      <c r="M33" s="85"/>
      <c r="N33" s="85"/>
      <c r="O33" s="85"/>
      <c r="P33" s="85"/>
      <c r="Q33" s="85"/>
      <c r="R33" s="85"/>
      <c r="S33" s="85"/>
      <c r="T33" s="85"/>
      <c r="U33" s="85"/>
      <c r="V33" s="85"/>
      <c r="W33" s="85"/>
      <c r="X33" s="85"/>
    </row>
    <row r="34" spans="1:24" ht="15" customHeight="1">
      <c r="A34" s="296"/>
      <c r="B34" s="296"/>
      <c r="C34" s="296"/>
      <c r="D34" s="296"/>
      <c r="E34" s="296"/>
      <c r="F34" s="296"/>
      <c r="G34" s="296"/>
      <c r="H34" s="296"/>
      <c r="I34" s="296"/>
      <c r="J34" s="85"/>
      <c r="K34" s="85"/>
      <c r="L34" s="85"/>
      <c r="M34" s="85"/>
      <c r="N34" s="85"/>
      <c r="O34" s="85"/>
      <c r="P34" s="85"/>
      <c r="Q34" s="85"/>
      <c r="R34" s="85"/>
      <c r="S34" s="85"/>
      <c r="T34" s="85"/>
      <c r="U34" s="85"/>
      <c r="V34" s="85"/>
      <c r="W34" s="85"/>
      <c r="X34" s="85"/>
    </row>
    <row r="35" spans="1:24" ht="15" customHeight="1">
      <c r="A35" s="296"/>
      <c r="B35" s="296"/>
      <c r="C35" s="296"/>
      <c r="D35" s="296"/>
      <c r="E35" s="296"/>
      <c r="F35" s="296"/>
      <c r="G35" s="296"/>
      <c r="H35" s="296"/>
      <c r="I35" s="296"/>
      <c r="J35" s="85"/>
      <c r="K35" s="85"/>
      <c r="L35" s="85"/>
      <c r="M35" s="85"/>
      <c r="N35" s="85"/>
      <c r="O35" s="85"/>
      <c r="P35" s="85"/>
      <c r="Q35" s="85"/>
      <c r="R35" s="85"/>
      <c r="S35" s="85"/>
      <c r="T35" s="85"/>
      <c r="U35" s="85"/>
      <c r="V35" s="85"/>
      <c r="W35" s="85"/>
      <c r="X35" s="85"/>
    </row>
    <row r="36" spans="1:24" ht="15" customHeight="1">
      <c r="A36" s="296"/>
      <c r="B36" s="296"/>
      <c r="C36" s="296"/>
      <c r="D36" s="296"/>
      <c r="E36" s="296"/>
      <c r="F36" s="296"/>
      <c r="G36" s="296"/>
      <c r="H36" s="296"/>
      <c r="I36" s="296"/>
      <c r="J36" s="85"/>
      <c r="K36" s="85"/>
      <c r="L36" s="85"/>
      <c r="M36" s="85"/>
      <c r="N36" s="85"/>
      <c r="O36" s="85"/>
      <c r="P36" s="85"/>
      <c r="Q36" s="85"/>
      <c r="R36" s="85"/>
      <c r="S36" s="85"/>
      <c r="T36" s="85"/>
      <c r="U36" s="85"/>
      <c r="V36" s="85"/>
      <c r="W36" s="85"/>
      <c r="X36" s="85"/>
    </row>
    <row r="37" spans="1:24" ht="15" customHeight="1">
      <c r="A37" s="296"/>
      <c r="B37" s="296"/>
      <c r="C37" s="296"/>
      <c r="D37" s="296"/>
      <c r="E37" s="296"/>
      <c r="F37" s="296"/>
      <c r="G37" s="296"/>
      <c r="H37" s="296"/>
      <c r="I37" s="296"/>
      <c r="J37" s="85"/>
      <c r="K37" s="85"/>
      <c r="L37" s="85"/>
      <c r="M37" s="85"/>
      <c r="N37" s="85"/>
      <c r="O37" s="85"/>
      <c r="P37" s="85"/>
      <c r="Q37" s="85"/>
      <c r="R37" s="85"/>
      <c r="S37" s="85"/>
      <c r="T37" s="85"/>
      <c r="U37" s="85"/>
      <c r="V37" s="85"/>
      <c r="W37" s="85"/>
      <c r="X37" s="85"/>
    </row>
    <row r="38" spans="1:24" ht="15" customHeight="1">
      <c r="A38" s="296"/>
      <c r="B38" s="296"/>
      <c r="C38" s="296"/>
      <c r="D38" s="296"/>
      <c r="E38" s="296"/>
      <c r="F38" s="296"/>
      <c r="G38" s="296"/>
      <c r="H38" s="296"/>
      <c r="I38" s="296"/>
      <c r="J38" s="85"/>
      <c r="K38" s="85"/>
      <c r="L38" s="85"/>
      <c r="M38" s="85"/>
      <c r="N38" s="85"/>
      <c r="O38" s="85"/>
      <c r="P38" s="85"/>
      <c r="Q38" s="85"/>
      <c r="R38" s="85"/>
      <c r="S38" s="85"/>
      <c r="T38" s="85"/>
      <c r="U38" s="85"/>
      <c r="V38" s="85"/>
      <c r="W38" s="85"/>
      <c r="X38" s="85"/>
    </row>
    <row r="39" spans="1:24" ht="15" customHeight="1">
      <c r="A39" s="296"/>
      <c r="B39" s="296"/>
      <c r="C39" s="296"/>
      <c r="D39" s="296"/>
      <c r="E39" s="296"/>
      <c r="F39" s="296"/>
      <c r="G39" s="296"/>
      <c r="H39" s="296"/>
      <c r="I39" s="296"/>
      <c r="J39" s="85"/>
      <c r="K39" s="85"/>
      <c r="L39" s="85"/>
      <c r="M39" s="85"/>
      <c r="N39" s="85"/>
      <c r="O39" s="85"/>
      <c r="P39" s="85"/>
      <c r="Q39" s="85"/>
      <c r="R39" s="85"/>
      <c r="S39" s="85"/>
      <c r="T39" s="85"/>
      <c r="U39" s="85"/>
      <c r="V39" s="85"/>
      <c r="W39" s="85"/>
      <c r="X39" s="85"/>
    </row>
    <row r="40" spans="1:24" ht="15" customHeight="1">
      <c r="A40" s="296"/>
      <c r="B40" s="296"/>
      <c r="C40" s="296"/>
      <c r="D40" s="296"/>
      <c r="E40" s="296"/>
      <c r="F40" s="296"/>
      <c r="G40" s="296"/>
      <c r="H40" s="296"/>
      <c r="I40" s="296"/>
      <c r="J40" s="85"/>
      <c r="K40" s="85"/>
      <c r="L40" s="85"/>
      <c r="M40" s="85"/>
      <c r="N40" s="85"/>
      <c r="O40" s="85"/>
      <c r="P40" s="85"/>
      <c r="Q40" s="85"/>
      <c r="R40" s="85"/>
      <c r="S40" s="85"/>
      <c r="T40" s="85"/>
      <c r="U40" s="85"/>
      <c r="V40" s="85"/>
      <c r="W40" s="85"/>
      <c r="X40" s="85"/>
    </row>
    <row r="41" spans="1:24" ht="15" customHeight="1">
      <c r="A41" s="296"/>
      <c r="B41" s="296"/>
      <c r="C41" s="296"/>
      <c r="D41" s="296"/>
      <c r="E41" s="296"/>
      <c r="F41" s="296"/>
      <c r="G41" s="296"/>
      <c r="H41" s="296"/>
      <c r="I41" s="296"/>
      <c r="J41" s="85"/>
      <c r="K41" s="85"/>
      <c r="L41" s="85"/>
      <c r="M41" s="85"/>
      <c r="N41" s="85"/>
      <c r="O41" s="85"/>
      <c r="P41" s="85"/>
      <c r="Q41" s="85"/>
      <c r="R41" s="85"/>
      <c r="S41" s="85"/>
      <c r="T41" s="85"/>
      <c r="U41" s="85"/>
      <c r="V41" s="85"/>
      <c r="W41" s="85"/>
      <c r="X41" s="85"/>
    </row>
    <row r="42" spans="1:24" ht="15" customHeight="1">
      <c r="A42" s="296"/>
      <c r="B42" s="296"/>
      <c r="C42" s="296"/>
      <c r="D42" s="296"/>
      <c r="E42" s="296"/>
      <c r="F42" s="296"/>
      <c r="G42" s="296"/>
      <c r="H42" s="296"/>
      <c r="I42" s="296"/>
      <c r="J42" s="85"/>
      <c r="K42" s="85"/>
      <c r="L42" s="85"/>
      <c r="M42" s="85"/>
      <c r="N42" s="85"/>
      <c r="O42" s="85"/>
      <c r="P42" s="85"/>
      <c r="Q42" s="85"/>
      <c r="R42" s="85"/>
      <c r="S42" s="85"/>
      <c r="T42" s="85"/>
      <c r="U42" s="85"/>
      <c r="V42" s="85"/>
      <c r="W42" s="85"/>
      <c r="X42" s="85"/>
    </row>
    <row r="43" spans="1:24" ht="15" customHeight="1">
      <c r="A43" s="296"/>
      <c r="B43" s="296"/>
      <c r="C43" s="296"/>
      <c r="D43" s="296"/>
      <c r="E43" s="296"/>
      <c r="F43" s="296"/>
      <c r="G43" s="296"/>
      <c r="H43" s="296"/>
      <c r="I43" s="296"/>
      <c r="J43" s="85"/>
      <c r="K43" s="85"/>
      <c r="L43" s="85"/>
      <c r="M43" s="85"/>
      <c r="N43" s="85"/>
      <c r="O43" s="85"/>
      <c r="P43" s="85"/>
      <c r="Q43" s="85"/>
      <c r="R43" s="85"/>
      <c r="S43" s="85"/>
      <c r="T43" s="85"/>
      <c r="U43" s="85"/>
      <c r="V43" s="85"/>
      <c r="W43" s="85"/>
      <c r="X43" s="85"/>
    </row>
    <row r="44" spans="1:24" ht="15" customHeight="1">
      <c r="A44" s="296"/>
      <c r="B44" s="296"/>
      <c r="C44" s="296"/>
      <c r="D44" s="296"/>
      <c r="E44" s="296"/>
      <c r="F44" s="296"/>
      <c r="G44" s="296"/>
      <c r="H44" s="296"/>
      <c r="I44" s="296"/>
      <c r="J44" s="85"/>
      <c r="K44" s="85"/>
      <c r="L44" s="85"/>
      <c r="M44" s="85"/>
      <c r="N44" s="85"/>
      <c r="O44" s="85"/>
      <c r="P44" s="85"/>
      <c r="Q44" s="85"/>
      <c r="R44" s="85"/>
      <c r="S44" s="85"/>
      <c r="T44" s="85"/>
      <c r="U44" s="85"/>
      <c r="V44" s="85"/>
      <c r="W44" s="85"/>
      <c r="X44" s="85"/>
    </row>
    <row r="45" spans="1:24" ht="15" customHeight="1">
      <c r="A45" s="296"/>
      <c r="B45" s="296"/>
      <c r="C45" s="296"/>
      <c r="D45" s="296"/>
      <c r="E45" s="296"/>
      <c r="F45" s="296"/>
      <c r="G45" s="296"/>
      <c r="H45" s="296"/>
      <c r="I45" s="296"/>
      <c r="J45" s="85"/>
      <c r="K45" s="85"/>
      <c r="L45" s="85"/>
      <c r="M45" s="85"/>
      <c r="N45" s="85"/>
      <c r="O45" s="85"/>
      <c r="P45" s="85"/>
      <c r="Q45" s="85"/>
      <c r="R45" s="85"/>
      <c r="S45" s="85"/>
      <c r="T45" s="85"/>
      <c r="U45" s="85"/>
      <c r="V45" s="85"/>
      <c r="W45" s="85"/>
      <c r="X45" s="85"/>
    </row>
    <row r="46" spans="1:24" ht="15" customHeight="1">
      <c r="A46" s="296"/>
      <c r="B46" s="296"/>
      <c r="C46" s="296"/>
      <c r="D46" s="296"/>
      <c r="E46" s="296"/>
      <c r="F46" s="296"/>
      <c r="G46" s="296"/>
      <c r="H46" s="296"/>
      <c r="I46" s="296"/>
      <c r="J46" s="85"/>
      <c r="K46" s="85"/>
      <c r="L46" s="85"/>
      <c r="M46" s="85"/>
      <c r="N46" s="85"/>
      <c r="O46" s="85"/>
      <c r="P46" s="85"/>
      <c r="Q46" s="85"/>
      <c r="R46" s="85"/>
      <c r="S46" s="85"/>
      <c r="T46" s="85"/>
      <c r="U46" s="85"/>
      <c r="V46" s="85"/>
      <c r="W46" s="85"/>
      <c r="X46" s="85"/>
    </row>
    <row r="47" spans="1:24">
      <c r="A47" s="296"/>
      <c r="B47" s="296"/>
      <c r="C47" s="296"/>
      <c r="D47" s="296"/>
      <c r="E47" s="296"/>
      <c r="F47" s="296"/>
      <c r="G47" s="296"/>
      <c r="H47" s="296"/>
      <c r="I47" s="296"/>
      <c r="J47" s="85"/>
      <c r="K47" s="85"/>
    </row>
    <row r="48" spans="1:24">
      <c r="A48" s="296"/>
      <c r="B48" s="296"/>
      <c r="C48" s="296"/>
      <c r="D48" s="296"/>
      <c r="E48" s="296"/>
      <c r="F48" s="296"/>
      <c r="G48" s="296"/>
      <c r="H48" s="296"/>
      <c r="I48" s="296"/>
      <c r="J48" s="85"/>
      <c r="K48" s="85"/>
    </row>
    <row r="49" spans="1:11">
      <c r="A49" s="296"/>
      <c r="B49" s="296"/>
      <c r="C49" s="296"/>
      <c r="D49" s="296"/>
      <c r="E49" s="296"/>
      <c r="F49" s="296"/>
      <c r="G49" s="296"/>
      <c r="H49" s="296"/>
      <c r="I49" s="296"/>
      <c r="J49" s="85"/>
      <c r="K49" s="85"/>
    </row>
    <row r="50" spans="1:11">
      <c r="A50" s="296"/>
      <c r="B50" s="296"/>
      <c r="C50" s="296"/>
      <c r="D50" s="296"/>
      <c r="E50" s="296"/>
      <c r="F50" s="296"/>
      <c r="G50" s="296"/>
      <c r="H50" s="296"/>
      <c r="I50" s="296"/>
      <c r="J50" s="85"/>
      <c r="K50" s="85"/>
    </row>
    <row r="51" spans="1:11">
      <c r="A51" s="296"/>
      <c r="B51" s="296"/>
      <c r="C51" s="296"/>
      <c r="D51" s="296"/>
      <c r="E51" s="296"/>
      <c r="F51" s="296"/>
      <c r="G51" s="296"/>
      <c r="H51" s="296"/>
      <c r="I51" s="296"/>
      <c r="J51" s="85"/>
      <c r="K51" s="85"/>
    </row>
    <row r="52" spans="1:11">
      <c r="A52" s="296"/>
      <c r="B52" s="296"/>
      <c r="C52" s="296"/>
      <c r="D52" s="296"/>
      <c r="E52" s="296"/>
      <c r="F52" s="296"/>
      <c r="G52" s="296"/>
      <c r="H52" s="296"/>
      <c r="I52" s="296"/>
      <c r="J52" s="85"/>
      <c r="K52" s="85"/>
    </row>
    <row r="53" spans="1:11">
      <c r="A53" s="296"/>
      <c r="B53" s="296"/>
      <c r="C53" s="296"/>
      <c r="D53" s="296"/>
      <c r="E53" s="296"/>
      <c r="F53" s="296"/>
      <c r="G53" s="296"/>
      <c r="H53" s="296"/>
      <c r="I53" s="296"/>
      <c r="J53" s="85"/>
    </row>
    <row r="54" spans="1:11">
      <c r="A54" s="296"/>
      <c r="B54" s="296"/>
      <c r="C54" s="296"/>
      <c r="D54" s="296"/>
      <c r="E54" s="296"/>
      <c r="F54" s="296"/>
      <c r="G54" s="296"/>
      <c r="H54" s="296"/>
      <c r="I54" s="296"/>
      <c r="J54" s="85"/>
    </row>
    <row r="55" spans="1:11">
      <c r="A55" s="296"/>
      <c r="B55" s="296"/>
      <c r="C55" s="296"/>
      <c r="D55" s="296"/>
      <c r="E55" s="296"/>
      <c r="F55" s="296"/>
      <c r="G55" s="296"/>
      <c r="H55" s="296"/>
      <c r="I55" s="296"/>
      <c r="J55" s="85"/>
    </row>
    <row r="57" spans="1:11">
      <c r="A57" s="298" t="s">
        <v>190</v>
      </c>
      <c r="B57" s="298"/>
      <c r="C57" s="298"/>
      <c r="D57" s="298"/>
      <c r="E57" s="298"/>
      <c r="F57" s="298"/>
      <c r="G57" s="298"/>
      <c r="H57" s="298"/>
      <c r="I57" s="298"/>
    </row>
    <row r="58" spans="1:11">
      <c r="A58" s="298"/>
      <c r="B58" s="298"/>
      <c r="C58" s="298"/>
      <c r="D58" s="298"/>
      <c r="E58" s="298"/>
      <c r="F58" s="298"/>
      <c r="G58" s="298"/>
      <c r="H58" s="298"/>
      <c r="I58" s="298"/>
    </row>
    <row r="59" spans="1:11">
      <c r="A59" s="88"/>
    </row>
    <row r="60" spans="1:11">
      <c r="A60" s="88" t="s">
        <v>6</v>
      </c>
      <c r="B60" s="299" t="s">
        <v>7</v>
      </c>
      <c r="C60" s="300"/>
      <c r="D60" s="300"/>
      <c r="E60" s="300"/>
      <c r="F60" s="301"/>
      <c r="G60" s="89" t="s">
        <v>191</v>
      </c>
      <c r="H60" s="333"/>
      <c r="I60" s="333"/>
    </row>
    <row r="61" spans="1:11">
      <c r="A61" s="88"/>
      <c r="B61" s="90"/>
      <c r="C61" s="90"/>
      <c r="D61" s="90"/>
      <c r="E61" s="90"/>
      <c r="F61" s="90"/>
      <c r="H61" s="90"/>
      <c r="I61" s="90"/>
    </row>
    <row r="62" spans="1:11">
      <c r="A62" s="88" t="s">
        <v>192</v>
      </c>
      <c r="E62" s="334"/>
      <c r="F62" s="335"/>
      <c r="G62" s="335"/>
      <c r="H62" s="335"/>
      <c r="I62" s="336"/>
    </row>
    <row r="63" spans="1:11">
      <c r="A63" s="88"/>
      <c r="E63" s="90"/>
      <c r="F63" s="90"/>
      <c r="G63" s="90"/>
      <c r="H63" s="90"/>
      <c r="I63" s="90"/>
    </row>
    <row r="64" spans="1:11">
      <c r="A64" s="7" t="s">
        <v>193</v>
      </c>
      <c r="E64" s="337"/>
      <c r="F64" s="337"/>
      <c r="G64" s="337"/>
      <c r="H64" s="337"/>
      <c r="I64" s="337"/>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15" t="s">
        <v>194</v>
      </c>
      <c r="B1" s="315"/>
      <c r="C1" s="315"/>
      <c r="D1" s="315"/>
      <c r="E1" s="315"/>
      <c r="F1" s="315"/>
      <c r="G1" s="315"/>
      <c r="H1" s="315"/>
      <c r="I1" s="315"/>
      <c r="J1" s="315"/>
      <c r="K1" s="22"/>
    </row>
    <row r="2" spans="1:11" ht="23.25">
      <c r="A2" s="315" t="s">
        <v>195</v>
      </c>
      <c r="B2" s="315"/>
      <c r="C2" s="315"/>
      <c r="D2" s="315"/>
      <c r="E2" s="315"/>
      <c r="F2" s="315"/>
      <c r="G2" s="315"/>
      <c r="H2" s="315"/>
      <c r="I2" s="315"/>
      <c r="J2" s="315"/>
      <c r="K2" s="22"/>
    </row>
    <row r="3" spans="1:11">
      <c r="A3" s="316" t="s">
        <v>196</v>
      </c>
      <c r="B3" s="316"/>
      <c r="C3" s="316"/>
      <c r="D3" s="316"/>
      <c r="E3" s="316"/>
      <c r="F3" s="316"/>
      <c r="G3" s="316"/>
      <c r="H3" s="316"/>
      <c r="I3" s="316"/>
      <c r="J3" s="316"/>
    </row>
    <row r="5" spans="1:11">
      <c r="A5" s="24" t="s">
        <v>197</v>
      </c>
      <c r="B5" s="19"/>
      <c r="C5" s="338" t="str">
        <f>IF(B5="","select from dropdown","")</f>
        <v>select from dropdown</v>
      </c>
      <c r="D5" s="338"/>
    </row>
    <row r="6" spans="1:11">
      <c r="A6" s="24" t="s">
        <v>198</v>
      </c>
      <c r="B6" s="19" t="s">
        <v>199</v>
      </c>
      <c r="C6" s="338" t="str">
        <f>IF(B6="","select from dropdown","")</f>
        <v/>
      </c>
      <c r="D6" s="338"/>
      <c r="E6" s="24"/>
      <c r="F6" s="338"/>
      <c r="G6" s="338"/>
    </row>
    <row r="7" spans="1:11">
      <c r="A7" s="24" t="s">
        <v>200</v>
      </c>
      <c r="B7" s="19" t="s">
        <v>9</v>
      </c>
      <c r="C7" s="338" t="str">
        <f>IF(B7="","select from dropdown","")</f>
        <v/>
      </c>
      <c r="D7" s="338"/>
    </row>
    <row r="8" spans="1:11">
      <c r="A8" s="24" t="s">
        <v>201</v>
      </c>
      <c r="B8" s="19"/>
      <c r="C8" s="338" t="str">
        <f>IF(B8="","select from dropdown","")</f>
        <v>select from dropdown</v>
      </c>
      <c r="D8" s="338"/>
    </row>
    <row r="10" spans="1:11">
      <c r="A10" s="303" t="s">
        <v>156</v>
      </c>
      <c r="B10" s="303"/>
      <c r="C10" s="25" t="s">
        <v>202</v>
      </c>
      <c r="D10" s="25" t="s">
        <v>203</v>
      </c>
      <c r="E10" s="25" t="s">
        <v>204</v>
      </c>
      <c r="F10" s="25" t="s">
        <v>205</v>
      </c>
      <c r="G10" s="25" t="s">
        <v>206</v>
      </c>
      <c r="H10" s="25" t="s">
        <v>207</v>
      </c>
      <c r="I10" s="25" t="s">
        <v>208</v>
      </c>
      <c r="J10" s="25" t="s">
        <v>209</v>
      </c>
    </row>
    <row r="11" spans="1:11">
      <c r="A11" s="339" t="s">
        <v>158</v>
      </c>
      <c r="B11" s="340"/>
      <c r="C11" s="28"/>
      <c r="D11" s="28"/>
      <c r="E11" s="28"/>
      <c r="F11" s="28"/>
      <c r="G11" s="28"/>
      <c r="H11" s="28"/>
      <c r="I11" s="28"/>
      <c r="J11" s="29"/>
    </row>
    <row r="12" spans="1:11">
      <c r="A12" s="30" t="s">
        <v>159</v>
      </c>
      <c r="B12" s="31" t="s">
        <v>113</v>
      </c>
      <c r="C12" s="32">
        <f>'Budget Details &amp; Amendments'!U29</f>
        <v>1882.04</v>
      </c>
      <c r="D12" s="82"/>
      <c r="E12" s="82"/>
      <c r="F12" s="82"/>
      <c r="G12" s="82"/>
      <c r="H12" s="82"/>
      <c r="I12" s="33">
        <f>SUM(D12:H12)</f>
        <v>0</v>
      </c>
      <c r="J12" s="33">
        <f>C12-I12</f>
        <v>1882.04</v>
      </c>
    </row>
    <row r="13" spans="1:11">
      <c r="A13" s="30" t="s">
        <v>160</v>
      </c>
      <c r="B13" s="31" t="s">
        <v>124</v>
      </c>
      <c r="C13" s="32">
        <f>'Budget Details &amp; Amendments'!U43</f>
        <v>6000</v>
      </c>
      <c r="D13" s="82"/>
      <c r="E13" s="82"/>
      <c r="F13" s="82"/>
      <c r="G13" s="82"/>
      <c r="H13" s="82"/>
      <c r="I13" s="33">
        <f>SUM(D13:H13)</f>
        <v>0</v>
      </c>
      <c r="J13" s="33">
        <f t="shared" ref="J13:J14" si="0">C13-I13</f>
        <v>6000</v>
      </c>
    </row>
    <row r="14" spans="1:11" ht="15.75" thickBot="1">
      <c r="A14" s="30" t="s">
        <v>161</v>
      </c>
      <c r="B14" s="31" t="s">
        <v>162</v>
      </c>
      <c r="C14" s="34">
        <f>'Budget Details &amp; Amendments'!U57</f>
        <v>1532.22</v>
      </c>
      <c r="D14" s="83"/>
      <c r="E14" s="83"/>
      <c r="F14" s="83"/>
      <c r="G14" s="83"/>
      <c r="H14" s="83"/>
      <c r="I14" s="35">
        <f>SUM(D14:H14)</f>
        <v>0</v>
      </c>
      <c r="J14" s="33">
        <f t="shared" si="0"/>
        <v>1532.22</v>
      </c>
    </row>
    <row r="15" spans="1:11" ht="15.75" thickBot="1">
      <c r="A15" s="36"/>
      <c r="B15" s="26" t="s">
        <v>163</v>
      </c>
      <c r="C15" s="37">
        <f>SUM(C12:C14)</f>
        <v>9414.26</v>
      </c>
      <c r="D15" s="37">
        <f t="shared" ref="D15:J15" si="1">SUM(D12:D14)</f>
        <v>0</v>
      </c>
      <c r="E15" s="37">
        <f t="shared" si="1"/>
        <v>0</v>
      </c>
      <c r="F15" s="37">
        <f t="shared" si="1"/>
        <v>0</v>
      </c>
      <c r="G15" s="37">
        <f t="shared" si="1"/>
        <v>0</v>
      </c>
      <c r="H15" s="37">
        <f t="shared" si="1"/>
        <v>0</v>
      </c>
      <c r="I15" s="37">
        <f t="shared" ref="I15" si="2">SUM(I12:I14)</f>
        <v>0</v>
      </c>
      <c r="J15" s="37">
        <f t="shared" si="1"/>
        <v>9414.26</v>
      </c>
    </row>
    <row r="16" spans="1:11">
      <c r="A16" s="38"/>
      <c r="B16" s="39"/>
      <c r="C16" s="40"/>
      <c r="D16" s="40"/>
      <c r="E16" s="40"/>
      <c r="F16" s="40"/>
      <c r="G16" s="40"/>
      <c r="H16" s="40"/>
      <c r="I16" s="40"/>
      <c r="J16" s="41"/>
    </row>
    <row r="17" spans="1:10">
      <c r="A17" s="341" t="s">
        <v>164</v>
      </c>
      <c r="B17" s="342"/>
      <c r="C17" s="44"/>
      <c r="D17" s="44"/>
      <c r="E17" s="44"/>
      <c r="F17" s="44"/>
      <c r="G17" s="44"/>
      <c r="H17" s="44"/>
      <c r="I17" s="44"/>
      <c r="J17" s="45"/>
    </row>
    <row r="18" spans="1:10">
      <c r="A18" s="30" t="s">
        <v>165</v>
      </c>
      <c r="B18" s="31" t="s">
        <v>132</v>
      </c>
      <c r="C18" s="32">
        <f>'Budget Details &amp; Amendments'!U74</f>
        <v>0</v>
      </c>
      <c r="D18" s="82"/>
      <c r="E18" s="82"/>
      <c r="F18" s="82"/>
      <c r="G18" s="82"/>
      <c r="H18" s="82"/>
      <c r="I18" s="33">
        <f t="shared" ref="I18:I21" si="3">SUM(D18:H18)</f>
        <v>0</v>
      </c>
      <c r="J18" s="33">
        <f t="shared" ref="J18:J21" si="4">C18-I18</f>
        <v>0</v>
      </c>
    </row>
    <row r="19" spans="1:10">
      <c r="A19" s="30" t="s">
        <v>166</v>
      </c>
      <c r="B19" s="31" t="s">
        <v>134</v>
      </c>
      <c r="C19" s="32" t="e">
        <f>'Budget Details &amp; Amendments'!U88</f>
        <v>#REF!</v>
      </c>
      <c r="D19" s="82"/>
      <c r="E19" s="82"/>
      <c r="F19" s="82"/>
      <c r="G19" s="82"/>
      <c r="H19" s="82"/>
      <c r="I19" s="33">
        <f t="shared" si="3"/>
        <v>0</v>
      </c>
      <c r="J19" s="33" t="e">
        <f t="shared" si="4"/>
        <v>#REF!</v>
      </c>
    </row>
    <row r="20" spans="1:10">
      <c r="A20" s="30" t="s">
        <v>167</v>
      </c>
      <c r="B20" s="31" t="s">
        <v>137</v>
      </c>
      <c r="C20" s="32">
        <f>'Budget Details &amp; Amendments'!U102</f>
        <v>16805</v>
      </c>
      <c r="D20" s="82"/>
      <c r="E20" s="82"/>
      <c r="F20" s="82"/>
      <c r="G20" s="82"/>
      <c r="H20" s="82"/>
      <c r="I20" s="33">
        <f t="shared" si="3"/>
        <v>0</v>
      </c>
      <c r="J20" s="33">
        <f t="shared" si="4"/>
        <v>16805</v>
      </c>
    </row>
    <row r="21" spans="1:10" ht="15.75" thickBot="1">
      <c r="A21" s="63" t="s">
        <v>168</v>
      </c>
      <c r="B21" s="31" t="s">
        <v>144</v>
      </c>
      <c r="C21" s="32">
        <f>'Budget Details &amp; Amendments'!U116</f>
        <v>825</v>
      </c>
      <c r="D21" s="82"/>
      <c r="E21" s="82"/>
      <c r="F21" s="82"/>
      <c r="G21" s="82"/>
      <c r="H21" s="82"/>
      <c r="I21" s="33">
        <f t="shared" si="3"/>
        <v>0</v>
      </c>
      <c r="J21" s="33">
        <f t="shared" si="4"/>
        <v>825</v>
      </c>
    </row>
    <row r="22" spans="1:10" ht="15.75" thickBot="1">
      <c r="A22" s="46"/>
      <c r="B22" s="42" t="s">
        <v>210</v>
      </c>
      <c r="C22" s="47" t="e">
        <f t="shared" ref="C22:J22" si="5">SUM(C18:C21)</f>
        <v>#REF!</v>
      </c>
      <c r="D22" s="47">
        <f t="shared" si="5"/>
        <v>0</v>
      </c>
      <c r="E22" s="47">
        <f t="shared" si="5"/>
        <v>0</v>
      </c>
      <c r="F22" s="47">
        <f t="shared" si="5"/>
        <v>0</v>
      </c>
      <c r="G22" s="47">
        <f t="shared" si="5"/>
        <v>0</v>
      </c>
      <c r="H22" s="47">
        <f t="shared" si="5"/>
        <v>0</v>
      </c>
      <c r="I22" s="47">
        <f t="shared" ref="I22" si="6">SUM(I18:I21)</f>
        <v>0</v>
      </c>
      <c r="J22" s="47" t="e">
        <f t="shared" si="5"/>
        <v>#REF!</v>
      </c>
    </row>
    <row r="23" spans="1:10" ht="15.75" thickBot="1">
      <c r="A23" s="38"/>
      <c r="B23" s="39"/>
      <c r="C23" s="40"/>
      <c r="D23" s="40"/>
      <c r="E23" s="40"/>
      <c r="F23" s="40"/>
      <c r="G23" s="40"/>
      <c r="H23" s="40"/>
      <c r="I23" s="40"/>
      <c r="J23" s="41"/>
    </row>
    <row r="24" spans="1:10" ht="15.75" thickBot="1">
      <c r="A24" s="48" t="s">
        <v>171</v>
      </c>
      <c r="B24" s="49" t="s">
        <v>172</v>
      </c>
      <c r="C24" s="37" t="e">
        <f>'Budget Details &amp; Amendments'!U122</f>
        <v>#REF!</v>
      </c>
      <c r="D24" s="84"/>
      <c r="E24" s="84"/>
      <c r="F24" s="84"/>
      <c r="G24" s="84"/>
      <c r="H24" s="84"/>
      <c r="I24" s="50">
        <f>SUM(D24:H24)</f>
        <v>0</v>
      </c>
      <c r="J24" s="51" t="e">
        <f>C24-I24</f>
        <v>#REF!</v>
      </c>
    </row>
    <row r="25" spans="1:10" ht="15.75" thickBot="1">
      <c r="A25" s="38"/>
      <c r="B25" s="39"/>
      <c r="C25" s="40"/>
      <c r="D25" s="40"/>
      <c r="E25" s="40"/>
      <c r="F25" s="40"/>
      <c r="G25" s="40"/>
      <c r="H25" s="40"/>
      <c r="I25" s="40"/>
      <c r="J25" s="41"/>
    </row>
    <row r="26" spans="1:10" ht="15.75" thickBot="1">
      <c r="A26" s="48" t="s">
        <v>173</v>
      </c>
      <c r="B26" s="49" t="s">
        <v>174</v>
      </c>
      <c r="C26" s="37">
        <f>'Budget Details &amp; Amendments'!U137</f>
        <v>15140.57</v>
      </c>
      <c r="D26" s="84"/>
      <c r="E26" s="84"/>
      <c r="F26" s="84"/>
      <c r="G26" s="84"/>
      <c r="H26" s="84"/>
      <c r="I26" s="50">
        <f>SUM(D26:H26)</f>
        <v>0</v>
      </c>
      <c r="J26" s="51">
        <f>C26-I26</f>
        <v>15140.57</v>
      </c>
    </row>
    <row r="27" spans="1:10" ht="15.75" thickBot="1">
      <c r="A27" s="38"/>
      <c r="B27" s="39"/>
      <c r="C27" s="40"/>
      <c r="D27" s="40"/>
      <c r="E27" s="40"/>
      <c r="F27" s="40"/>
      <c r="G27" s="40"/>
      <c r="H27" s="40"/>
      <c r="I27" s="40"/>
      <c r="J27" s="41"/>
    </row>
    <row r="28" spans="1:10" ht="15.75" thickBot="1">
      <c r="A28" s="52"/>
      <c r="B28" s="53" t="s">
        <v>211</v>
      </c>
      <c r="C28" s="54" t="e">
        <f t="shared" ref="C28:J28" si="7">C15+C22+C24+C26</f>
        <v>#REF!</v>
      </c>
      <c r="D28" s="54">
        <f t="shared" si="7"/>
        <v>0</v>
      </c>
      <c r="E28" s="54">
        <f t="shared" si="7"/>
        <v>0</v>
      </c>
      <c r="F28" s="54">
        <f t="shared" si="7"/>
        <v>0</v>
      </c>
      <c r="G28" s="54">
        <f t="shared" si="7"/>
        <v>0</v>
      </c>
      <c r="H28" s="54">
        <f t="shared" si="7"/>
        <v>0</v>
      </c>
      <c r="I28" s="54">
        <f t="shared" ref="I28" si="8">I15+I22+I24+I26</f>
        <v>0</v>
      </c>
      <c r="J28" s="54" t="e">
        <f t="shared" si="7"/>
        <v>#REF!</v>
      </c>
    </row>
    <row r="29" spans="1:10" ht="15.75" thickTop="1"/>
    <row r="30" spans="1:10">
      <c r="A30" s="55"/>
      <c r="B30" s="43" t="s">
        <v>212</v>
      </c>
      <c r="C30" s="45"/>
      <c r="D30" s="56"/>
      <c r="E30" s="56"/>
      <c r="F30" s="56"/>
      <c r="G30" s="56"/>
      <c r="H30" s="56"/>
      <c r="I30" s="56">
        <f>SUM(D30:H30)</f>
        <v>0</v>
      </c>
      <c r="J30" s="56"/>
    </row>
    <row r="32" spans="1:10">
      <c r="A32" s="57"/>
      <c r="B32" s="27" t="s">
        <v>213</v>
      </c>
      <c r="C32" s="58"/>
      <c r="D32" s="59">
        <f>D28-D30</f>
        <v>0</v>
      </c>
      <c r="E32" s="59">
        <f t="shared" ref="E32:H32" si="9">E28-E30</f>
        <v>0</v>
      </c>
      <c r="F32" s="59">
        <f t="shared" si="9"/>
        <v>0</v>
      </c>
      <c r="G32" s="59">
        <f t="shared" si="9"/>
        <v>0</v>
      </c>
      <c r="H32" s="59">
        <f t="shared" si="9"/>
        <v>0</v>
      </c>
      <c r="I32" s="59">
        <f>I28-I30</f>
        <v>0</v>
      </c>
      <c r="J32" s="59"/>
    </row>
    <row r="34" spans="1:10">
      <c r="A34" s="23" t="s">
        <v>214</v>
      </c>
      <c r="B34" s="60"/>
      <c r="C34" s="60"/>
      <c r="D34" s="60"/>
      <c r="E34" s="60"/>
      <c r="F34" s="60"/>
      <c r="G34" s="60"/>
      <c r="H34" s="60"/>
      <c r="I34" s="60"/>
      <c r="J34" s="60"/>
    </row>
    <row r="35" spans="1:10">
      <c r="A35" s="304"/>
      <c r="B35" s="305"/>
      <c r="C35" s="305"/>
      <c r="D35" s="305"/>
      <c r="E35" s="305"/>
      <c r="F35" s="305"/>
      <c r="G35" s="305"/>
      <c r="H35" s="305"/>
      <c r="I35" s="305"/>
      <c r="J35" s="306"/>
    </row>
    <row r="36" spans="1:10">
      <c r="A36" s="307"/>
      <c r="B36" s="308"/>
      <c r="C36" s="308"/>
      <c r="D36" s="308"/>
      <c r="E36" s="308"/>
      <c r="F36" s="308"/>
      <c r="G36" s="308"/>
      <c r="H36" s="308"/>
      <c r="I36" s="308"/>
      <c r="J36" s="309"/>
    </row>
    <row r="37" spans="1:10">
      <c r="A37" s="307"/>
      <c r="B37" s="308"/>
      <c r="C37" s="308"/>
      <c r="D37" s="308"/>
      <c r="E37" s="308"/>
      <c r="F37" s="308"/>
      <c r="G37" s="308"/>
      <c r="H37" s="308"/>
      <c r="I37" s="308"/>
      <c r="J37" s="309"/>
    </row>
    <row r="38" spans="1:10">
      <c r="A38" s="307"/>
      <c r="B38" s="308"/>
      <c r="C38" s="308"/>
      <c r="D38" s="308"/>
      <c r="E38" s="308"/>
      <c r="F38" s="308"/>
      <c r="G38" s="308"/>
      <c r="H38" s="308"/>
      <c r="I38" s="308"/>
      <c r="J38" s="309"/>
    </row>
    <row r="39" spans="1:10">
      <c r="A39" s="310"/>
      <c r="B39" s="311"/>
      <c r="C39" s="311"/>
      <c r="D39" s="311"/>
      <c r="E39" s="311"/>
      <c r="F39" s="311"/>
      <c r="G39" s="311"/>
      <c r="H39" s="311"/>
      <c r="I39" s="311"/>
      <c r="J39" s="312"/>
    </row>
    <row r="41" spans="1:10" ht="15" customHeight="1">
      <c r="A41" s="313" t="s">
        <v>215</v>
      </c>
      <c r="B41" s="313"/>
      <c r="C41" s="313"/>
      <c r="D41" s="313"/>
      <c r="E41" s="313"/>
      <c r="F41" s="313"/>
      <c r="G41" s="313"/>
      <c r="H41" s="313"/>
      <c r="I41" s="313"/>
      <c r="J41" s="313"/>
    </row>
    <row r="42" spans="1:10">
      <c r="A42" s="313"/>
      <c r="B42" s="313"/>
      <c r="C42" s="313"/>
      <c r="D42" s="313"/>
      <c r="E42" s="313"/>
      <c r="F42" s="313"/>
      <c r="G42" s="313"/>
      <c r="H42" s="313"/>
      <c r="I42" s="313"/>
      <c r="J42" s="313"/>
    </row>
    <row r="43" spans="1:10">
      <c r="A43" s="313"/>
      <c r="B43" s="313"/>
      <c r="C43" s="313"/>
      <c r="D43" s="313"/>
      <c r="E43" s="313"/>
      <c r="F43" s="313"/>
      <c r="G43" s="313"/>
      <c r="H43" s="313"/>
      <c r="I43" s="313"/>
      <c r="J43" s="313"/>
    </row>
    <row r="44" spans="1:10">
      <c r="A44" s="313"/>
      <c r="B44" s="313"/>
      <c r="C44" s="313"/>
      <c r="D44" s="313"/>
      <c r="E44" s="313"/>
      <c r="F44" s="313"/>
      <c r="G44" s="313"/>
      <c r="H44" s="313"/>
      <c r="I44" s="313"/>
      <c r="J44" s="313"/>
    </row>
    <row r="45" spans="1:10">
      <c r="A45" s="313"/>
      <c r="B45" s="313"/>
      <c r="C45" s="313"/>
      <c r="D45" s="313"/>
      <c r="E45" s="313"/>
      <c r="F45" s="313"/>
      <c r="G45" s="313"/>
      <c r="H45" s="313"/>
      <c r="I45" s="313"/>
      <c r="J45" s="313"/>
    </row>
    <row r="46" spans="1:10">
      <c r="A46" s="313"/>
      <c r="B46" s="313"/>
      <c r="C46" s="313"/>
      <c r="D46" s="313"/>
      <c r="E46" s="313"/>
      <c r="F46" s="313"/>
      <c r="G46" s="313"/>
      <c r="H46" s="313"/>
      <c r="I46" s="313"/>
      <c r="J46" s="313"/>
    </row>
    <row r="47" spans="1:10">
      <c r="A47" s="313"/>
      <c r="B47" s="313"/>
      <c r="C47" s="313"/>
      <c r="D47" s="313"/>
      <c r="E47" s="313"/>
      <c r="F47" s="313"/>
      <c r="G47" s="313"/>
      <c r="H47" s="313"/>
      <c r="I47" s="313"/>
      <c r="J47" s="313"/>
    </row>
    <row r="48" spans="1:10">
      <c r="A48" s="313"/>
      <c r="B48" s="313"/>
      <c r="C48" s="313"/>
      <c r="D48" s="313"/>
      <c r="E48" s="313"/>
      <c r="F48" s="313"/>
      <c r="G48" s="313"/>
      <c r="H48" s="313"/>
      <c r="I48" s="313"/>
      <c r="J48" s="313"/>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11"/>
      <c r="B51" s="311"/>
      <c r="C51" s="61"/>
      <c r="D51" s="314"/>
      <c r="E51" s="314"/>
      <c r="F51" s="62"/>
      <c r="G51" s="62"/>
      <c r="H51" s="62"/>
      <c r="I51" s="62"/>
      <c r="J51" s="61"/>
    </row>
    <row r="52" spans="1:12">
      <c r="A52" s="343" t="s">
        <v>216</v>
      </c>
      <c r="B52" s="343"/>
      <c r="D52" s="23" t="s">
        <v>217</v>
      </c>
    </row>
    <row r="55" spans="1:12" ht="15.75">
      <c r="A55" s="344" t="s">
        <v>218</v>
      </c>
      <c r="B55" s="344"/>
      <c r="C55" s="344"/>
      <c r="F55" s="20"/>
      <c r="G55" s="20"/>
      <c r="H55" s="20"/>
      <c r="I55" s="20"/>
      <c r="J55" s="20"/>
      <c r="K55" s="20"/>
      <c r="L55" s="20"/>
    </row>
    <row r="56" spans="1:12">
      <c r="A56" s="302" t="s">
        <v>219</v>
      </c>
      <c r="B56" s="302"/>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108</v>
      </c>
      <c r="D2" s="21" t="s">
        <v>220</v>
      </c>
      <c r="F2" s="21" t="s">
        <v>221</v>
      </c>
      <c r="H2" s="21" t="s">
        <v>222</v>
      </c>
      <c r="J2" s="21" t="s">
        <v>221</v>
      </c>
      <c r="L2" s="21" t="s">
        <v>200</v>
      </c>
      <c r="N2" s="21" t="s">
        <v>223</v>
      </c>
      <c r="P2" s="21" t="s">
        <v>224</v>
      </c>
    </row>
    <row r="3" spans="2:16">
      <c r="B3" t="s">
        <v>225</v>
      </c>
    </row>
    <row r="4" spans="2:16">
      <c r="D4" t="s">
        <v>226</v>
      </c>
      <c r="F4" t="s">
        <v>227</v>
      </c>
      <c r="H4" t="s">
        <v>228</v>
      </c>
      <c r="J4" t="s">
        <v>227</v>
      </c>
      <c r="L4" t="s">
        <v>9</v>
      </c>
      <c r="N4" t="s">
        <v>229</v>
      </c>
      <c r="P4" t="s">
        <v>60</v>
      </c>
    </row>
    <row r="5" spans="2:16">
      <c r="D5" t="s">
        <v>230</v>
      </c>
      <c r="F5" t="s">
        <v>7</v>
      </c>
      <c r="H5" t="s">
        <v>231</v>
      </c>
      <c r="J5" t="s">
        <v>7</v>
      </c>
      <c r="N5" t="s">
        <v>232</v>
      </c>
      <c r="P5" t="s">
        <v>48</v>
      </c>
    </row>
    <row r="6" spans="2:16">
      <c r="D6" t="s">
        <v>199</v>
      </c>
      <c r="F6" t="s">
        <v>233</v>
      </c>
      <c r="H6" t="s">
        <v>234</v>
      </c>
      <c r="J6" t="s">
        <v>235</v>
      </c>
      <c r="N6" t="s">
        <v>236</v>
      </c>
      <c r="P6" t="s">
        <v>96</v>
      </c>
    </row>
    <row r="7" spans="2:16">
      <c r="D7" t="s">
        <v>237</v>
      </c>
      <c r="F7" t="s">
        <v>235</v>
      </c>
      <c r="H7" t="s">
        <v>238</v>
      </c>
      <c r="J7" t="s">
        <v>239</v>
      </c>
      <c r="P7" t="s">
        <v>61</v>
      </c>
    </row>
    <row r="8" spans="2:16">
      <c r="D8" t="s">
        <v>240</v>
      </c>
      <c r="F8" t="s">
        <v>239</v>
      </c>
      <c r="H8" t="s">
        <v>241</v>
      </c>
      <c r="J8" t="s">
        <v>242</v>
      </c>
      <c r="P8" t="s">
        <v>243</v>
      </c>
    </row>
    <row r="9" spans="2:16">
      <c r="F9" t="s">
        <v>242</v>
      </c>
      <c r="J9" t="s">
        <v>244</v>
      </c>
    </row>
    <row r="10" spans="2:16">
      <c r="F10" t="s">
        <v>244</v>
      </c>
      <c r="J10" t="s">
        <v>245</v>
      </c>
    </row>
    <row r="11" spans="2:16">
      <c r="F11" t="s">
        <v>245</v>
      </c>
      <c r="J11" t="s">
        <v>246</v>
      </c>
    </row>
    <row r="12" spans="2:16">
      <c r="F12" t="s">
        <v>246</v>
      </c>
      <c r="J12" t="s">
        <v>247</v>
      </c>
    </row>
    <row r="13" spans="2:16">
      <c r="F13" t="s">
        <v>247</v>
      </c>
      <c r="J13" t="s">
        <v>248</v>
      </c>
    </row>
    <row r="14" spans="2:16">
      <c r="F14" t="s">
        <v>248</v>
      </c>
      <c r="J14" t="s">
        <v>249</v>
      </c>
    </row>
    <row r="15" spans="2:16">
      <c r="F15" t="s">
        <v>249</v>
      </c>
      <c r="J15" t="s">
        <v>250</v>
      </c>
    </row>
    <row r="16" spans="2:16">
      <c r="F16" t="s">
        <v>250</v>
      </c>
      <c r="J16" t="s">
        <v>251</v>
      </c>
    </row>
    <row r="17" spans="6:6">
      <c r="F17" t="s">
        <v>251</v>
      </c>
    </row>
  </sheetData>
  <sheetProtection algorithmName="SHA-512" hashValue="gSV+Fi3TJUWwDHIxaoeea9Pzqjrc47qxKQb31qxbuY6xaoQGLIjsMW8LdbiOuXBJnnGGqZdxykf464Nln4R7gQ==" saltValue="P6QpiMOszBaEC3u2o1GQ6Q=="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Payne, Kaili</cp:lastModifiedBy>
  <cp:revision/>
  <dcterms:created xsi:type="dcterms:W3CDTF">2024-04-05T00:13:16Z</dcterms:created>
  <dcterms:modified xsi:type="dcterms:W3CDTF">2024-06-20T14:45:25Z</dcterms:modified>
  <cp:category/>
  <cp:contentStatus/>
</cp:coreProperties>
</file>