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osephthiel/Documents/MUS/Research/2019_research_reporting/"/>
    </mc:Choice>
  </mc:AlternateContent>
  <xr:revisionPtr revIDLastSave="0" documentId="13_ncr:1_{2237FB6E-B926-7D4E-AC37-4C865A5CF68C}" xr6:coauthVersionLast="45" xr6:coauthVersionMax="45" xr10:uidLastSave="{00000000-0000-0000-0000-000000000000}"/>
  <bookViews>
    <workbookView xWindow="0" yWindow="460" windowWidth="28800" windowHeight="16220" xr2:uid="{00000000-000D-0000-FFFF-FFFF00000000}"/>
  </bookViews>
  <sheets>
    <sheet name="Expenditures" sheetId="1" r:id="rId1"/>
    <sheet name="F&amp;A" sheetId="3" r:id="rId2"/>
    <sheet name="Tech Transfer" sheetId="2" r:id="rId3"/>
    <sheet name="Summary Data" sheetId="5" r:id="rId4"/>
    <sheet name="Summary Chart" sheetId="4" r:id="rId5"/>
  </sheets>
  <definedNames>
    <definedName name="_xlnm.Print_Titles" localSheetId="0">Expenditures!$1:$5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5" l="1"/>
  <c r="H5" i="5"/>
  <c r="G5" i="5"/>
  <c r="F5" i="5"/>
  <c r="E5" i="5"/>
  <c r="D5" i="5"/>
  <c r="C5" i="5"/>
  <c r="B5" i="5"/>
  <c r="O72" i="1"/>
  <c r="O121" i="2" l="1"/>
  <c r="O120" i="2"/>
  <c r="O118" i="2"/>
  <c r="O117" i="2"/>
  <c r="O116" i="2"/>
  <c r="O114" i="2"/>
  <c r="O113" i="2"/>
  <c r="O112" i="2"/>
  <c r="O111" i="2"/>
  <c r="O110" i="2"/>
  <c r="O119" i="2" l="1"/>
  <c r="M72" i="1"/>
  <c r="N72" i="1"/>
  <c r="N52" i="3" l="1"/>
  <c r="N51" i="3"/>
  <c r="N116" i="2"/>
  <c r="N117" i="2"/>
  <c r="N118" i="2"/>
  <c r="N120" i="2"/>
  <c r="N121" i="2"/>
  <c r="N110" i="2"/>
  <c r="N111" i="2"/>
  <c r="N112" i="2"/>
  <c r="N113" i="2"/>
  <c r="N114" i="2"/>
  <c r="N119" i="2" l="1"/>
  <c r="J72" i="1"/>
  <c r="C72" i="1" l="1"/>
  <c r="D72" i="1"/>
  <c r="E72" i="1"/>
  <c r="F72" i="1"/>
  <c r="G72" i="1"/>
  <c r="H72" i="1"/>
  <c r="I72" i="1"/>
  <c r="K72" i="1"/>
  <c r="L72" i="1"/>
  <c r="B72" i="1"/>
  <c r="M114" i="2" l="1"/>
  <c r="M121" i="2"/>
  <c r="M120" i="2"/>
  <c r="M118" i="2"/>
  <c r="M117" i="2"/>
  <c r="M116" i="2"/>
  <c r="M113" i="2"/>
  <c r="M112" i="2"/>
  <c r="M111" i="2"/>
  <c r="M110" i="2"/>
  <c r="L121" i="2"/>
  <c r="M119" i="2" l="1"/>
  <c r="L120" i="2"/>
  <c r="L118" i="2"/>
  <c r="L117" i="2"/>
  <c r="L116" i="2"/>
  <c r="L114" i="2"/>
  <c r="L113" i="2"/>
  <c r="L112" i="2"/>
  <c r="L111" i="2"/>
  <c r="L110" i="2"/>
  <c r="L119" i="2" l="1"/>
  <c r="B117" i="2"/>
  <c r="C117" i="2"/>
  <c r="D117" i="2"/>
  <c r="E117" i="2"/>
  <c r="F117" i="2"/>
  <c r="G117" i="2"/>
  <c r="H117" i="2"/>
  <c r="I117" i="2"/>
  <c r="J117" i="2"/>
  <c r="K117" i="2"/>
  <c r="B118" i="2"/>
  <c r="C118" i="2"/>
  <c r="D118" i="2"/>
  <c r="E118" i="2"/>
  <c r="F118" i="2"/>
  <c r="G118" i="2"/>
  <c r="H118" i="2"/>
  <c r="I118" i="2"/>
  <c r="J118" i="2"/>
  <c r="K118" i="2"/>
  <c r="B120" i="2"/>
  <c r="C120" i="2"/>
  <c r="D120" i="2"/>
  <c r="E120" i="2"/>
  <c r="F120" i="2"/>
  <c r="G120" i="2"/>
  <c r="H120" i="2"/>
  <c r="I120" i="2"/>
  <c r="J120" i="2"/>
  <c r="K120" i="2"/>
  <c r="B121" i="2"/>
  <c r="C121" i="2"/>
  <c r="D121" i="2"/>
  <c r="E121" i="2"/>
  <c r="F121" i="2"/>
  <c r="G121" i="2"/>
  <c r="H121" i="2"/>
  <c r="I121" i="2"/>
  <c r="J121" i="2"/>
  <c r="K121" i="2"/>
  <c r="K116" i="2"/>
  <c r="J116" i="2"/>
  <c r="I116" i="2"/>
  <c r="H116" i="2"/>
  <c r="G116" i="2"/>
  <c r="F116" i="2"/>
  <c r="E116" i="2"/>
  <c r="D116" i="2"/>
  <c r="C116" i="2"/>
  <c r="B116" i="2"/>
  <c r="B111" i="2"/>
  <c r="C111" i="2"/>
  <c r="D111" i="2"/>
  <c r="E111" i="2"/>
  <c r="F111" i="2"/>
  <c r="G111" i="2"/>
  <c r="H111" i="2"/>
  <c r="I111" i="2"/>
  <c r="J111" i="2"/>
  <c r="K111" i="2"/>
  <c r="B112" i="2"/>
  <c r="C112" i="2"/>
  <c r="D112" i="2"/>
  <c r="E112" i="2"/>
  <c r="F112" i="2"/>
  <c r="G112" i="2"/>
  <c r="H112" i="2"/>
  <c r="I112" i="2"/>
  <c r="J112" i="2"/>
  <c r="K112" i="2"/>
  <c r="B113" i="2"/>
  <c r="C113" i="2"/>
  <c r="D113" i="2"/>
  <c r="E113" i="2"/>
  <c r="F113" i="2"/>
  <c r="G113" i="2"/>
  <c r="H113" i="2"/>
  <c r="I113" i="2"/>
  <c r="J113" i="2"/>
  <c r="K113" i="2"/>
  <c r="B114" i="2"/>
  <c r="C114" i="2"/>
  <c r="D114" i="2"/>
  <c r="E114" i="2"/>
  <c r="F114" i="2"/>
  <c r="G114" i="2"/>
  <c r="H114" i="2"/>
  <c r="I114" i="2"/>
  <c r="J114" i="2"/>
  <c r="K114" i="2"/>
  <c r="C110" i="2"/>
  <c r="D110" i="2"/>
  <c r="E110" i="2"/>
  <c r="F110" i="2"/>
  <c r="G110" i="2"/>
  <c r="H110" i="2"/>
  <c r="I110" i="2"/>
  <c r="J110" i="2"/>
  <c r="K110" i="2"/>
  <c r="B110" i="2"/>
  <c r="C119" i="2" l="1"/>
  <c r="B119" i="2"/>
  <c r="K119" i="2"/>
  <c r="J119" i="2"/>
  <c r="F119" i="2"/>
  <c r="E119" i="2"/>
  <c r="D119" i="2"/>
  <c r="I119" i="2"/>
  <c r="G119" i="2"/>
  <c r="H119" i="2"/>
</calcChain>
</file>

<file path=xl/sharedStrings.xml><?xml version="1.0" encoding="utf-8"?>
<sst xmlns="http://schemas.openxmlformats.org/spreadsheetml/2006/main" count="285" uniqueCount="57">
  <si>
    <t xml:space="preserve"> FY 2006  </t>
  </si>
  <si>
    <t xml:space="preserve"> FY 2007  </t>
  </si>
  <si>
    <t xml:space="preserve"> FY 2008  </t>
  </si>
  <si>
    <t xml:space="preserve"> FY 2009  </t>
  </si>
  <si>
    <t xml:space="preserve"> FY 2010</t>
  </si>
  <si>
    <t xml:space="preserve"> FY 2011</t>
  </si>
  <si>
    <t>FY 2012</t>
  </si>
  <si>
    <t xml:space="preserve"> FY 2013</t>
  </si>
  <si>
    <t xml:space="preserve"> FY 2014</t>
  </si>
  <si>
    <t>MSU Bozeman</t>
  </si>
  <si>
    <t xml:space="preserve"> FY 2015</t>
  </si>
  <si>
    <t>Campus Sponsored Projects Expenditures</t>
  </si>
  <si>
    <t>All expenditures from sponsored activities (research, instruction, and other sponsored activities) managed by the respective research/business administrative offices as restricted funds via grants, contracts, or cooperative agreements, per BOR Policy 401 &amp; 404</t>
  </si>
  <si>
    <t>Corrections</t>
  </si>
  <si>
    <t>NSF HERD R&amp;D Expenditure Totals</t>
  </si>
  <si>
    <t>Total amount of R&amp;D Expenditures reported on the annual NSF survey</t>
  </si>
  <si>
    <t>University of Montana</t>
  </si>
  <si>
    <t>MT Tech</t>
  </si>
  <si>
    <t>MONTANA UNIVERSITY SYSTEM</t>
  </si>
  <si>
    <t>Sponsored Projects/R&amp;D Expenditures</t>
  </si>
  <si>
    <t xml:space="preserve"> </t>
  </si>
  <si>
    <t>MSU Billings</t>
  </si>
  <si>
    <t>MSU Northern</t>
  </si>
  <si>
    <t>UM Western</t>
  </si>
  <si>
    <t>Number of new invention disclosures filed</t>
  </si>
  <si>
    <t>Number of new start-up companies which have licensed
or commercialized university-developed intellectual property</t>
  </si>
  <si>
    <t>Number of new intellectual property licenses issued</t>
  </si>
  <si>
    <t>Total intellectual property licenses in effect at the close of
the fiscal year</t>
  </si>
  <si>
    <t>Total gross revenues from intellectual property licenses</t>
  </si>
  <si>
    <t>Patents Issued</t>
  </si>
  <si>
    <t>Active Licenses (Total)</t>
  </si>
  <si>
    <t>Active Licenses (MT Companies)</t>
  </si>
  <si>
    <t>Percent Licenses w/ MT Companies</t>
  </si>
  <si>
    <t>License/Patent Revenues</t>
  </si>
  <si>
    <t>Reimbursed Patent Costs from Licenses</t>
  </si>
  <si>
    <t>Data Elements for MUS Strategic Plan</t>
  </si>
  <si>
    <t>Data Elements for MUS Policy 401</t>
  </si>
  <si>
    <t>Tech Transfer Activity Report</t>
  </si>
  <si>
    <t xml:space="preserve">  </t>
  </si>
  <si>
    <t>If necessary, enter corrected amounts based on the clarified definition above</t>
  </si>
  <si>
    <t>(includes historical corrections)</t>
  </si>
  <si>
    <t>ALL - MUS Total</t>
  </si>
  <si>
    <t xml:space="preserve"> FY 2016</t>
  </si>
  <si>
    <t xml:space="preserve"> FY 2017</t>
  </si>
  <si>
    <t>Sponsored Projects Expenditures</t>
  </si>
  <si>
    <t xml:space="preserve"> FY 2018</t>
  </si>
  <si>
    <t>Facilities and Administration Recovery</t>
  </si>
  <si>
    <t>F&amp;A Recovery</t>
  </si>
  <si>
    <t>Unrecovered F&amp;A</t>
  </si>
  <si>
    <t>Total unrecovered F&amp;A resulting from state agencies unwilling or unable to comply with BOR Policy 404</t>
  </si>
  <si>
    <t>F&amp;A recovery as a subset of all expenditures from sponsored activities (research, instruction, and other sponsored activities) managed by the respective research/business administrative offices as restricted funds via grants, contracts, or cooperative agreements, per BOR Policy 401 &amp; 404</t>
  </si>
  <si>
    <t>NA</t>
  </si>
  <si>
    <t xml:space="preserve"> FY 2019</t>
  </si>
  <si>
    <t>*95,630,420</t>
  </si>
  <si>
    <t>(excluding faculty % effort)</t>
  </si>
  <si>
    <t>Regional 4-Year</t>
  </si>
  <si>
    <t>Official Report - updated 8/1/19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</si>
</sst>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&quot;$&quot;#,##0.00"/>
  </numFmts>
  <fonts count="18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C00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2" fillId="0" borderId="0"/>
    <xf numFmtId="9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88">
    <xf numFmtId="0" fontId="0" fillId="0" borderId="0" xfId="0"/>
    <xf numFmtId="0" fontId="0" fillId="4" borderId="0" xfId="0" applyFill="1" applyProtection="1"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4" fillId="4" borderId="0" xfId="0" applyFont="1" applyFill="1" applyAlignment="1" applyProtection="1">
      <alignment wrapText="1"/>
      <protection locked="0"/>
    </xf>
    <xf numFmtId="0" fontId="5" fillId="4" borderId="0" xfId="0" applyFont="1" applyFill="1" applyProtection="1">
      <protection locked="0"/>
    </xf>
    <xf numFmtId="0" fontId="3" fillId="4" borderId="2" xfId="0" applyFont="1" applyFill="1" applyBorder="1" applyProtection="1">
      <protection locked="0"/>
    </xf>
    <xf numFmtId="0" fontId="2" fillId="5" borderId="0" xfId="0" applyFont="1" applyFill="1" applyProtection="1">
      <protection locked="0"/>
    </xf>
    <xf numFmtId="0" fontId="2" fillId="6" borderId="0" xfId="0" applyFont="1" applyFill="1" applyProtection="1">
      <protection locked="0"/>
    </xf>
    <xf numFmtId="0" fontId="0" fillId="4" borderId="1" xfId="0" applyFill="1" applyBorder="1" applyProtection="1">
      <protection locked="0"/>
    </xf>
    <xf numFmtId="0" fontId="7" fillId="4" borderId="0" xfId="0" applyFont="1" applyFill="1" applyAlignment="1" applyProtection="1">
      <alignment horizontal="center"/>
      <protection locked="0"/>
    </xf>
    <xf numFmtId="0" fontId="1" fillId="7" borderId="0" xfId="0" applyFont="1" applyFill="1" applyProtection="1">
      <protection locked="0"/>
    </xf>
    <xf numFmtId="0" fontId="8" fillId="5" borderId="0" xfId="0" applyFont="1" applyFill="1" applyProtection="1">
      <protection locked="0"/>
    </xf>
    <xf numFmtId="0" fontId="6" fillId="3" borderId="0" xfId="0" applyFont="1" applyFill="1" applyProtection="1">
      <protection locked="0"/>
    </xf>
    <xf numFmtId="0" fontId="2" fillId="4" borderId="0" xfId="0" applyFont="1" applyFill="1" applyProtection="1">
      <protection locked="0"/>
    </xf>
    <xf numFmtId="0" fontId="10" fillId="4" borderId="6" xfId="0" applyFont="1" applyFill="1" applyBorder="1" applyAlignment="1" applyProtection="1">
      <alignment horizontal="left" vertical="top" wrapText="1"/>
      <protection locked="0"/>
    </xf>
    <xf numFmtId="0" fontId="0" fillId="4" borderId="6" xfId="0" applyFill="1" applyBorder="1" applyProtection="1">
      <protection locked="0"/>
    </xf>
    <xf numFmtId="0" fontId="10" fillId="4" borderId="1" xfId="0" applyFont="1" applyFill="1" applyBorder="1" applyAlignment="1" applyProtection="1">
      <alignment horizontal="left" vertical="top" wrapText="1"/>
      <protection locked="0"/>
    </xf>
    <xf numFmtId="0" fontId="11" fillId="4" borderId="6" xfId="0" applyFont="1" applyFill="1" applyBorder="1" applyProtection="1">
      <protection locked="0"/>
    </xf>
    <xf numFmtId="0" fontId="11" fillId="4" borderId="1" xfId="0" applyFont="1" applyFill="1" applyBorder="1" applyProtection="1">
      <protection locked="0"/>
    </xf>
    <xf numFmtId="6" fontId="11" fillId="4" borderId="1" xfId="0" applyNumberFormat="1" applyFont="1" applyFill="1" applyBorder="1" applyProtection="1">
      <protection locked="0"/>
    </xf>
    <xf numFmtId="6" fontId="0" fillId="4" borderId="1" xfId="0" applyNumberFormat="1" applyFill="1" applyBorder="1" applyProtection="1">
      <protection locked="0"/>
    </xf>
    <xf numFmtId="0" fontId="11" fillId="4" borderId="6" xfId="0" applyFont="1" applyFill="1" applyBorder="1" applyAlignment="1" applyProtection="1">
      <alignment wrapText="1"/>
      <protection locked="0"/>
    </xf>
    <xf numFmtId="9" fontId="11" fillId="4" borderId="1" xfId="0" applyNumberFormat="1" applyFont="1" applyFill="1" applyBorder="1" applyProtection="1">
      <protection locked="0"/>
    </xf>
    <xf numFmtId="9" fontId="11" fillId="4" borderId="1" xfId="0" applyNumberFormat="1" applyFont="1" applyFill="1" applyBorder="1" applyAlignment="1" applyProtection="1">
      <alignment horizontal="right"/>
      <protection locked="0"/>
    </xf>
    <xf numFmtId="9" fontId="0" fillId="4" borderId="1" xfId="0" applyNumberFormat="1" applyFill="1" applyBorder="1" applyProtection="1">
      <protection locked="0"/>
    </xf>
    <xf numFmtId="6" fontId="11" fillId="4" borderId="1" xfId="0" applyNumberFormat="1" applyFont="1" applyFill="1" applyBorder="1" applyAlignment="1" applyProtection="1">
      <alignment horizontal="right"/>
      <protection locked="0"/>
    </xf>
    <xf numFmtId="0" fontId="6" fillId="4" borderId="0" xfId="0" applyFont="1" applyFill="1" applyProtection="1">
      <protection locked="0"/>
    </xf>
    <xf numFmtId="164" fontId="0" fillId="4" borderId="1" xfId="0" applyNumberFormat="1" applyFill="1" applyBorder="1" applyProtection="1">
      <protection locked="0"/>
    </xf>
    <xf numFmtId="0" fontId="2" fillId="9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3" fontId="0" fillId="4" borderId="0" xfId="0" applyNumberFormat="1" applyFill="1" applyProtection="1">
      <protection locked="0"/>
    </xf>
    <xf numFmtId="0" fontId="3" fillId="4" borderId="0" xfId="0" applyFont="1" applyFill="1" applyProtection="1">
      <protection locked="0"/>
    </xf>
    <xf numFmtId="164" fontId="0" fillId="4" borderId="3" xfId="0" applyNumberFormat="1" applyFill="1" applyBorder="1" applyProtection="1">
      <protection locked="0"/>
    </xf>
    <xf numFmtId="164" fontId="0" fillId="4" borderId="1" xfId="0" applyNumberFormat="1" applyFill="1" applyBorder="1"/>
    <xf numFmtId="164" fontId="0" fillId="4" borderId="3" xfId="0" applyNumberFormat="1" applyFill="1" applyBorder="1"/>
    <xf numFmtId="3" fontId="15" fillId="4" borderId="1" xfId="0" applyNumberFormat="1" applyFont="1" applyFill="1" applyBorder="1" applyProtection="1">
      <protection locked="0"/>
    </xf>
    <xf numFmtId="6" fontId="15" fillId="4" borderId="1" xfId="0" applyNumberFormat="1" applyFont="1" applyFill="1" applyBorder="1" applyProtection="1">
      <protection locked="0"/>
    </xf>
    <xf numFmtId="164" fontId="15" fillId="4" borderId="1" xfId="0" applyNumberFormat="1" applyFont="1" applyFill="1" applyBorder="1"/>
    <xf numFmtId="164" fontId="15" fillId="4" borderId="1" xfId="0" applyNumberFormat="1" applyFont="1" applyFill="1" applyBorder="1" applyProtection="1">
      <protection locked="0"/>
    </xf>
    <xf numFmtId="0" fontId="15" fillId="4" borderId="1" xfId="0" applyFont="1" applyFill="1" applyBorder="1" applyProtection="1">
      <protection locked="0"/>
    </xf>
    <xf numFmtId="164" fontId="15" fillId="4" borderId="3" xfId="0" applyNumberFormat="1" applyFont="1" applyFill="1" applyBorder="1"/>
    <xf numFmtId="0" fontId="3" fillId="4" borderId="1" xfId="0" applyFont="1" applyFill="1" applyBorder="1" applyProtection="1">
      <protection locked="0"/>
    </xf>
    <xf numFmtId="0" fontId="11" fillId="4" borderId="6" xfId="0" applyFont="1" applyFill="1" applyBorder="1" applyAlignment="1">
      <alignment wrapText="1"/>
    </xf>
    <xf numFmtId="0" fontId="11" fillId="4" borderId="6" xfId="0" applyFont="1" applyFill="1" applyBorder="1"/>
    <xf numFmtId="0" fontId="11" fillId="4" borderId="1" xfId="0" applyFont="1" applyFill="1" applyBorder="1"/>
    <xf numFmtId="9" fontId="11" fillId="4" borderId="1" xfId="0" applyNumberFormat="1" applyFont="1" applyFill="1" applyBorder="1"/>
    <xf numFmtId="9" fontId="11" fillId="4" borderId="1" xfId="0" applyNumberFormat="1" applyFont="1" applyFill="1" applyBorder="1" applyAlignment="1">
      <alignment horizontal="right"/>
    </xf>
    <xf numFmtId="9" fontId="0" fillId="4" borderId="1" xfId="0" applyNumberFormat="1" applyFill="1" applyBorder="1"/>
    <xf numFmtId="6" fontId="11" fillId="4" borderId="1" xfId="0" applyNumberFormat="1" applyFont="1" applyFill="1" applyBorder="1"/>
    <xf numFmtId="6" fontId="11" fillId="4" borderId="1" xfId="0" applyNumberFormat="1" applyFont="1" applyFill="1" applyBorder="1" applyAlignment="1">
      <alignment horizontal="right"/>
    </xf>
    <xf numFmtId="6" fontId="0" fillId="4" borderId="1" xfId="0" applyNumberFormat="1" applyFill="1" applyBorder="1"/>
    <xf numFmtId="165" fontId="0" fillId="4" borderId="1" xfId="3" applyNumberFormat="1" applyFont="1" applyFill="1" applyBorder="1" applyProtection="1">
      <protection locked="0"/>
    </xf>
    <xf numFmtId="165" fontId="15" fillId="4" borderId="1" xfId="3" applyNumberFormat="1" applyFont="1" applyFill="1" applyBorder="1" applyProtection="1">
      <protection locked="0"/>
    </xf>
    <xf numFmtId="164" fontId="11" fillId="4" borderId="6" xfId="0" applyNumberFormat="1" applyFont="1" applyFill="1" applyBorder="1"/>
    <xf numFmtId="164" fontId="11" fillId="4" borderId="6" xfId="0" applyNumberFormat="1" applyFont="1" applyFill="1" applyBorder="1" applyProtection="1">
      <protection locked="0"/>
    </xf>
    <xf numFmtId="165" fontId="11" fillId="4" borderId="6" xfId="0" applyNumberFormat="1" applyFont="1" applyFill="1" applyBorder="1" applyProtection="1">
      <protection locked="0"/>
    </xf>
    <xf numFmtId="9" fontId="11" fillId="4" borderId="6" xfId="2" applyFont="1" applyFill="1" applyBorder="1"/>
    <xf numFmtId="9" fontId="11" fillId="4" borderId="6" xfId="2" applyFont="1" applyFill="1" applyBorder="1" applyProtection="1">
      <protection locked="0"/>
    </xf>
    <xf numFmtId="165" fontId="11" fillId="4" borderId="1" xfId="0" applyNumberFormat="1" applyFont="1" applyFill="1" applyBorder="1" applyProtection="1">
      <protection locked="0"/>
    </xf>
    <xf numFmtId="6" fontId="15" fillId="4" borderId="1" xfId="0" applyNumberFormat="1" applyFont="1" applyFill="1" applyBorder="1"/>
    <xf numFmtId="6" fontId="13" fillId="4" borderId="8" xfId="1" applyNumberFormat="1" applyFont="1" applyFill="1" applyBorder="1" applyAlignment="1">
      <alignment horizontal="right"/>
    </xf>
    <xf numFmtId="0" fontId="12" fillId="4" borderId="7" xfId="1" applyFill="1" applyBorder="1" applyAlignment="1">
      <alignment horizontal="right"/>
    </xf>
    <xf numFmtId="3" fontId="0" fillId="4" borderId="1" xfId="0" applyNumberFormat="1" applyFill="1" applyBorder="1" applyProtection="1">
      <protection locked="0"/>
    </xf>
    <xf numFmtId="5" fontId="0" fillId="4" borderId="1" xfId="3" applyNumberFormat="1" applyFont="1" applyFill="1" applyBorder="1" applyProtection="1">
      <protection locked="0"/>
    </xf>
    <xf numFmtId="0" fontId="0" fillId="4" borderId="0" xfId="0" applyFill="1"/>
    <xf numFmtId="6" fontId="12" fillId="4" borderId="1" xfId="1" applyNumberFormat="1" applyFill="1" applyBorder="1" applyAlignment="1">
      <alignment horizontal="right"/>
    </xf>
    <xf numFmtId="6" fontId="12" fillId="4" borderId="1" xfId="1" applyNumberFormat="1" applyFill="1" applyBorder="1" applyAlignment="1" applyProtection="1">
      <alignment horizontal="right"/>
      <protection locked="0"/>
    </xf>
    <xf numFmtId="42" fontId="0" fillId="4" borderId="1" xfId="3" applyNumberFormat="1" applyFont="1" applyFill="1" applyBorder="1" applyProtection="1">
      <protection locked="0"/>
    </xf>
    <xf numFmtId="164" fontId="0" fillId="4" borderId="1" xfId="4" applyNumberFormat="1" applyFont="1" applyFill="1" applyBorder="1" applyProtection="1">
      <protection locked="0"/>
    </xf>
    <xf numFmtId="164" fontId="15" fillId="4" borderId="1" xfId="3" applyNumberFormat="1" applyFont="1" applyFill="1" applyBorder="1" applyProtection="1">
      <protection locked="0"/>
    </xf>
    <xf numFmtId="164" fontId="0" fillId="4" borderId="0" xfId="4" applyNumberFormat="1" applyFont="1" applyFill="1" applyProtection="1">
      <protection locked="0"/>
    </xf>
    <xf numFmtId="164" fontId="0" fillId="4" borderId="0" xfId="0" applyNumberFormat="1" applyFill="1" applyProtection="1">
      <protection locked="0"/>
    </xf>
    <xf numFmtId="164" fontId="0" fillId="4" borderId="1" xfId="3" applyNumberFormat="1" applyFont="1" applyFill="1" applyBorder="1" applyProtection="1">
      <protection locked="0"/>
    </xf>
    <xf numFmtId="164" fontId="0" fillId="0" borderId="1" xfId="0" applyNumberFormat="1" applyBorder="1"/>
    <xf numFmtId="164" fontId="0" fillId="0" borderId="0" xfId="0" applyNumberFormat="1"/>
    <xf numFmtId="166" fontId="0" fillId="0" borderId="0" xfId="0" applyNumberFormat="1"/>
    <xf numFmtId="4" fontId="0" fillId="4" borderId="0" xfId="0" applyNumberFormat="1" applyFill="1"/>
    <xf numFmtId="4" fontId="17" fillId="4" borderId="0" xfId="0" applyNumberFormat="1" applyFont="1" applyFill="1" applyAlignment="1" applyProtection="1">
      <alignment horizontal="right"/>
      <protection locked="0"/>
    </xf>
    <xf numFmtId="0" fontId="6" fillId="4" borderId="4" xfId="0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7" fillId="4" borderId="0" xfId="0" applyFont="1" applyFill="1" applyAlignment="1" applyProtection="1">
      <alignment horizontal="center"/>
      <protection locked="0"/>
    </xf>
    <xf numFmtId="0" fontId="9" fillId="8" borderId="9" xfId="0" applyFont="1" applyFill="1" applyBorder="1" applyAlignment="1" applyProtection="1">
      <alignment horizontal="left" vertical="top" wrapText="1"/>
      <protection locked="0"/>
    </xf>
    <xf numFmtId="0" fontId="9" fillId="8" borderId="0" xfId="0" applyFont="1" applyFill="1" applyBorder="1" applyAlignment="1" applyProtection="1">
      <alignment horizontal="left" vertical="top" wrapText="1"/>
      <protection locked="0"/>
    </xf>
    <xf numFmtId="0" fontId="9" fillId="8" borderId="10" xfId="0" applyFont="1" applyFill="1" applyBorder="1" applyAlignment="1" applyProtection="1">
      <alignment horizontal="left" vertical="top" wrapText="1"/>
      <protection locked="0"/>
    </xf>
    <xf numFmtId="0" fontId="9" fillId="8" borderId="4" xfId="0" applyFont="1" applyFill="1" applyBorder="1" applyAlignment="1" applyProtection="1">
      <alignment horizontal="left" vertical="top" wrapText="1"/>
      <protection locked="0"/>
    </xf>
    <xf numFmtId="0" fontId="9" fillId="8" borderId="5" xfId="0" applyFont="1" applyFill="1" applyBorder="1" applyAlignment="1" applyProtection="1">
      <alignment horizontal="left" vertical="top" wrapText="1"/>
      <protection locked="0"/>
    </xf>
  </cellXfs>
  <cellStyles count="5">
    <cellStyle name="Comma" xfId="4" builtinId="3"/>
    <cellStyle name="Currency" xfId="3" builtinId="4"/>
    <cellStyle name="Normal" xfId="0" builtinId="0"/>
    <cellStyle name="Normal 2" xfId="1" xr:uid="{00000000-0005-0000-0000-000003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chartsheet" Target="chartsheets/sheet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3600" b="1">
                <a:solidFill>
                  <a:srgbClr val="60251B"/>
                </a:solidFill>
              </a:rPr>
              <a:t>Research</a:t>
            </a:r>
            <a:r>
              <a:rPr lang="en-US" sz="3600" b="1" baseline="0">
                <a:solidFill>
                  <a:srgbClr val="60251B"/>
                </a:solidFill>
              </a:rPr>
              <a:t> Expenditures</a:t>
            </a:r>
          </a:p>
          <a:p>
            <a:pPr>
              <a:defRPr/>
            </a:pPr>
            <a:r>
              <a:rPr lang="en-US" sz="1200" b="1" baseline="0">
                <a:solidFill>
                  <a:schemeClr val="tx1"/>
                </a:solidFill>
              </a:rPr>
              <a:t>(nominal $)</a:t>
            </a:r>
            <a:endParaRPr lang="en-US" sz="1200" b="1">
              <a:solidFill>
                <a:schemeClr val="tx1"/>
              </a:solidFill>
            </a:endParaRPr>
          </a:p>
        </c:rich>
      </c:tx>
      <c:layout>
        <c:manualLayout>
          <c:xMode val="edge"/>
          <c:yMode val="edge"/>
          <c:x val="0.26299589923018085"/>
          <c:y val="4.04109571605670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'Summary Data'!$A$2</c:f>
              <c:strCache>
                <c:ptCount val="1"/>
                <c:pt idx="0">
                  <c:v>MSU Bozeman</c:v>
                </c:pt>
              </c:strCache>
            </c:strRef>
          </c:tx>
          <c:spPr>
            <a:solidFill>
              <a:srgbClr val="2F5696"/>
            </a:solidFill>
            <a:ln>
              <a:noFill/>
            </a:ln>
            <a:effectLst/>
          </c:spPr>
          <c:invertIfNegative val="0"/>
          <c:cat>
            <c:strRef>
              <c:f>'Summary Data'!$B$1:$I$1</c:f>
              <c:strCache>
                <c:ptCount val="8"/>
                <c:pt idx="0">
                  <c:v>FY 2012</c:v>
                </c:pt>
                <c:pt idx="1">
                  <c:v> FY 2013</c:v>
                </c:pt>
                <c:pt idx="2">
                  <c:v> FY 2014</c:v>
                </c:pt>
                <c:pt idx="3">
                  <c:v> FY 2015</c:v>
                </c:pt>
                <c:pt idx="4">
                  <c:v> FY 2016</c:v>
                </c:pt>
                <c:pt idx="5">
                  <c:v> FY 2017</c:v>
                </c:pt>
                <c:pt idx="6">
                  <c:v> FY 2018</c:v>
                </c:pt>
                <c:pt idx="7">
                  <c:v> FY 2019</c:v>
                </c:pt>
              </c:strCache>
            </c:strRef>
          </c:cat>
          <c:val>
            <c:numRef>
              <c:f>'Summary Data'!$B$2:$I$2</c:f>
              <c:numCache>
                <c:formatCode>"$"#,##0</c:formatCode>
                <c:ptCount val="8"/>
                <c:pt idx="0">
                  <c:v>112304270</c:v>
                </c:pt>
                <c:pt idx="1">
                  <c:v>110929895</c:v>
                </c:pt>
                <c:pt idx="2">
                  <c:v>109612283</c:v>
                </c:pt>
                <c:pt idx="3">
                  <c:v>106878735</c:v>
                </c:pt>
                <c:pt idx="4">
                  <c:v>118388115</c:v>
                </c:pt>
                <c:pt idx="5">
                  <c:v>130788759</c:v>
                </c:pt>
                <c:pt idx="6">
                  <c:v>126796737</c:v>
                </c:pt>
                <c:pt idx="7">
                  <c:v>138819511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4-414D-B541-05B1536C1A43}"/>
            </c:ext>
          </c:extLst>
        </c:ser>
        <c:ser>
          <c:idx val="1"/>
          <c:order val="1"/>
          <c:tx>
            <c:strRef>
              <c:f>'Summary Data'!$A$3</c:f>
              <c:strCache>
                <c:ptCount val="1"/>
                <c:pt idx="0">
                  <c:v>University of Montana</c:v>
                </c:pt>
              </c:strCache>
            </c:strRef>
          </c:tx>
          <c:spPr>
            <a:solidFill>
              <a:srgbClr val="8D0000"/>
            </a:solidFill>
            <a:ln>
              <a:noFill/>
            </a:ln>
            <a:effectLst/>
          </c:spPr>
          <c:invertIfNegative val="0"/>
          <c:cat>
            <c:strRef>
              <c:f>'Summary Data'!$B$1:$I$1</c:f>
              <c:strCache>
                <c:ptCount val="8"/>
                <c:pt idx="0">
                  <c:v>FY 2012</c:v>
                </c:pt>
                <c:pt idx="1">
                  <c:v> FY 2013</c:v>
                </c:pt>
                <c:pt idx="2">
                  <c:v> FY 2014</c:v>
                </c:pt>
                <c:pt idx="3">
                  <c:v> FY 2015</c:v>
                </c:pt>
                <c:pt idx="4">
                  <c:v> FY 2016</c:v>
                </c:pt>
                <c:pt idx="5">
                  <c:v> FY 2017</c:v>
                </c:pt>
                <c:pt idx="6">
                  <c:v> FY 2018</c:v>
                </c:pt>
                <c:pt idx="7">
                  <c:v> FY 2019</c:v>
                </c:pt>
              </c:strCache>
            </c:strRef>
          </c:cat>
          <c:val>
            <c:numRef>
              <c:f>'Summary Data'!$B$3:$I$3</c:f>
              <c:numCache>
                <c:formatCode>"$"#,##0</c:formatCode>
                <c:ptCount val="8"/>
                <c:pt idx="0">
                  <c:v>61543835</c:v>
                </c:pt>
                <c:pt idx="1">
                  <c:v>59306533</c:v>
                </c:pt>
                <c:pt idx="2">
                  <c:v>58272583</c:v>
                </c:pt>
                <c:pt idx="3">
                  <c:v>64572795</c:v>
                </c:pt>
                <c:pt idx="4">
                  <c:v>78536903</c:v>
                </c:pt>
                <c:pt idx="5">
                  <c:v>88110291</c:v>
                </c:pt>
                <c:pt idx="6">
                  <c:v>86456120</c:v>
                </c:pt>
                <c:pt idx="7">
                  <c:v>84781710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74-414D-B541-05B1536C1A43}"/>
            </c:ext>
          </c:extLst>
        </c:ser>
        <c:ser>
          <c:idx val="2"/>
          <c:order val="2"/>
          <c:tx>
            <c:strRef>
              <c:f>'Summary Data'!$A$4</c:f>
              <c:strCache>
                <c:ptCount val="1"/>
                <c:pt idx="0">
                  <c:v>MT Tech</c:v>
                </c:pt>
              </c:strCache>
            </c:strRef>
          </c:tx>
          <c:spPr>
            <a:solidFill>
              <a:srgbClr val="84CB7D"/>
            </a:solidFill>
            <a:ln>
              <a:noFill/>
            </a:ln>
            <a:effectLst/>
          </c:spPr>
          <c:invertIfNegative val="0"/>
          <c:cat>
            <c:strRef>
              <c:f>'Summary Data'!$B$1:$I$1</c:f>
              <c:strCache>
                <c:ptCount val="8"/>
                <c:pt idx="0">
                  <c:v>FY 2012</c:v>
                </c:pt>
                <c:pt idx="1">
                  <c:v> FY 2013</c:v>
                </c:pt>
                <c:pt idx="2">
                  <c:v> FY 2014</c:v>
                </c:pt>
                <c:pt idx="3">
                  <c:v> FY 2015</c:v>
                </c:pt>
                <c:pt idx="4">
                  <c:v> FY 2016</c:v>
                </c:pt>
                <c:pt idx="5">
                  <c:v> FY 2017</c:v>
                </c:pt>
                <c:pt idx="6">
                  <c:v> FY 2018</c:v>
                </c:pt>
                <c:pt idx="7">
                  <c:v> FY 2019</c:v>
                </c:pt>
              </c:strCache>
            </c:strRef>
          </c:cat>
          <c:val>
            <c:numRef>
              <c:f>'Summary Data'!$B$4:$I$4</c:f>
              <c:numCache>
                <c:formatCode>"$"#,##0</c:formatCode>
                <c:ptCount val="8"/>
                <c:pt idx="0">
                  <c:v>8509560</c:v>
                </c:pt>
                <c:pt idx="1">
                  <c:v>7273560</c:v>
                </c:pt>
                <c:pt idx="2">
                  <c:v>6926744</c:v>
                </c:pt>
                <c:pt idx="3">
                  <c:v>7569062</c:v>
                </c:pt>
                <c:pt idx="4">
                  <c:v>7727561</c:v>
                </c:pt>
                <c:pt idx="5">
                  <c:v>8643766</c:v>
                </c:pt>
                <c:pt idx="6">
                  <c:v>8250179</c:v>
                </c:pt>
                <c:pt idx="7">
                  <c:v>8894244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74-414D-B541-05B1536C1A43}"/>
            </c:ext>
          </c:extLst>
        </c:ser>
        <c:ser>
          <c:idx val="3"/>
          <c:order val="3"/>
          <c:tx>
            <c:strRef>
              <c:f>'Summary Data'!$A$5</c:f>
              <c:strCache>
                <c:ptCount val="1"/>
                <c:pt idx="0">
                  <c:v>Regional 4-Year</c:v>
                </c:pt>
              </c:strCache>
            </c:strRef>
          </c:tx>
          <c:spPr>
            <a:solidFill>
              <a:srgbClr val="FFC002"/>
            </a:solidFill>
            <a:ln>
              <a:noFill/>
            </a:ln>
            <a:effectLst/>
          </c:spPr>
          <c:invertIfNegative val="0"/>
          <c:cat>
            <c:strRef>
              <c:f>'Summary Data'!$B$1:$I$1</c:f>
              <c:strCache>
                <c:ptCount val="8"/>
                <c:pt idx="0">
                  <c:v>FY 2012</c:v>
                </c:pt>
                <c:pt idx="1">
                  <c:v> FY 2013</c:v>
                </c:pt>
                <c:pt idx="2">
                  <c:v> FY 2014</c:v>
                </c:pt>
                <c:pt idx="3">
                  <c:v> FY 2015</c:v>
                </c:pt>
                <c:pt idx="4">
                  <c:v> FY 2016</c:v>
                </c:pt>
                <c:pt idx="5">
                  <c:v> FY 2017</c:v>
                </c:pt>
                <c:pt idx="6">
                  <c:v> FY 2018</c:v>
                </c:pt>
                <c:pt idx="7">
                  <c:v> FY 2019</c:v>
                </c:pt>
              </c:strCache>
            </c:strRef>
          </c:cat>
          <c:val>
            <c:numRef>
              <c:f>'Summary Data'!$B$5:$I$5</c:f>
              <c:numCache>
                <c:formatCode>"$"#,##0</c:formatCode>
                <c:ptCount val="8"/>
                <c:pt idx="0">
                  <c:v>7873824.2599999998</c:v>
                </c:pt>
                <c:pt idx="1">
                  <c:v>6713406</c:v>
                </c:pt>
                <c:pt idx="2">
                  <c:v>5074708</c:v>
                </c:pt>
                <c:pt idx="3">
                  <c:v>6736753.0299999993</c:v>
                </c:pt>
                <c:pt idx="4">
                  <c:v>6658419</c:v>
                </c:pt>
                <c:pt idx="5">
                  <c:v>6360556.1200000001</c:v>
                </c:pt>
                <c:pt idx="6">
                  <c:v>5531394.4500000002</c:v>
                </c:pt>
                <c:pt idx="7">
                  <c:v>5652855.8600000003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74-414D-B541-05B1536C1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"/>
        <c:overlap val="100"/>
        <c:axId val="282984512"/>
        <c:axId val="282986144"/>
      </c:barChart>
      <c:catAx>
        <c:axId val="282984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986144"/>
        <c:crosses val="autoZero"/>
        <c:auto val="1"/>
        <c:lblAlgn val="ctr"/>
        <c:lblOffset val="100"/>
        <c:noMultiLvlLbl val="0"/>
      </c:catAx>
      <c:valAx>
        <c:axId val="282986144"/>
        <c:scaling>
          <c:orientation val="minMax"/>
          <c:max val="25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&gt;999999]&quot;$&quot;\ #,,&quot;M&quot;;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984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069554730197416"/>
          <c:y val="0.90404561410654238"/>
          <c:w val="0.80017400772831604"/>
          <c:h val="8.38310987452874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0887A75-66C3-8447-A9AA-1B1BEA5170AA}">
  <sheetPr/>
  <sheetViews>
    <sheetView zoomScale="11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983" cy="628542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B6D9B0-2E3A-1F46-8EB6-BB2A9A3FCD6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0.43739</cdr:x>
      <cdr:y>0.61869</cdr:y>
    </cdr:from>
    <cdr:to>
      <cdr:x>0.65564</cdr:x>
      <cdr:y>0.74142</cdr:y>
    </cdr:to>
    <cdr:sp macro="" textlink="">
      <cdr:nvSpPr>
        <cdr:cNvPr id="17" name="Left-Right Arrow 16">
          <a:extLst xmlns:a="http://schemas.openxmlformats.org/drawingml/2006/main">
            <a:ext uri="{FF2B5EF4-FFF2-40B4-BE49-F238E27FC236}">
              <a16:creationId xmlns:a16="http://schemas.microsoft.com/office/drawing/2014/main" id="{745EB7E1-7FE4-9B40-BC2A-2DACA69065FB}"/>
            </a:ext>
          </a:extLst>
        </cdr:cNvPr>
        <cdr:cNvSpPr/>
      </cdr:nvSpPr>
      <cdr:spPr>
        <a:xfrm xmlns:a="http://schemas.openxmlformats.org/drawingml/2006/main">
          <a:off x="3789578" y="3888699"/>
          <a:ext cx="1890889" cy="771409"/>
        </a:xfrm>
        <a:prstGeom xmlns:a="http://schemas.openxmlformats.org/drawingml/2006/main" prst="leftRightArrow">
          <a:avLst>
            <a:gd name="adj1" fmla="val 64878"/>
            <a:gd name="adj2" fmla="val 50000"/>
          </a:avLst>
        </a:prstGeom>
        <a:solidFill xmlns:a="http://schemas.openxmlformats.org/drawingml/2006/main">
          <a:schemeClr val="accent1">
            <a:lumMod val="60000"/>
            <a:lumOff val="40000"/>
          </a:schemeClr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n-US" sz="1200" b="1">
              <a:solidFill>
                <a:schemeClr val="tx1"/>
              </a:solidFill>
            </a:rPr>
            <a:t>$15M</a:t>
          </a:r>
          <a:r>
            <a:rPr lang="en-US" sz="1200" b="1" baseline="0">
              <a:solidFill>
                <a:schemeClr val="tx1"/>
              </a:solidFill>
            </a:rPr>
            <a:t> STATE INVESTMENT</a:t>
          </a:r>
          <a:endParaRPr lang="en-US" sz="1200" b="1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0.43407</cdr:x>
      <cdr:y>0.52964</cdr:y>
    </cdr:from>
    <cdr:to>
      <cdr:x>0.6883</cdr:x>
      <cdr:y>0.61452</cdr:y>
    </cdr:to>
    <cdr:pic>
      <cdr:nvPicPr>
        <cdr:cNvPr id="18" name="Picture 17">
          <a:extLst xmlns:a="http://schemas.openxmlformats.org/drawingml/2006/main">
            <a:ext uri="{FF2B5EF4-FFF2-40B4-BE49-F238E27FC236}">
              <a16:creationId xmlns:a16="http://schemas.microsoft.com/office/drawing/2014/main" id="{6D8E9061-4138-9F44-8277-E96350C3B0B2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>
          <a:alphaModFix amt="85000"/>
        </a:blip>
        <a:srcRect xmlns:a="http://schemas.openxmlformats.org/drawingml/2006/main" t="-2279" r="57352" b="-1"/>
        <a:stretch xmlns:a="http://schemas.openxmlformats.org/drawingml/2006/main"/>
      </cdr:blipFill>
      <cdr:spPr>
        <a:xfrm xmlns:a="http://schemas.openxmlformats.org/drawingml/2006/main">
          <a:off x="3760781" y="3329029"/>
          <a:ext cx="2202597" cy="53350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0.2323</cdr:x>
      <cdr:y>0.05651</cdr:y>
    </cdr:from>
    <cdr:to>
      <cdr:x>0.42981</cdr:x>
      <cdr:y>0.20205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DF45615-4C83-E843-8D18-7772198B554B}"/>
            </a:ext>
          </a:extLst>
        </cdr:cNvPr>
        <cdr:cNvSpPr txBox="1"/>
      </cdr:nvSpPr>
      <cdr:spPr>
        <a:xfrm xmlns:a="http://schemas.openxmlformats.org/drawingml/2006/main">
          <a:off x="2012627" y="355169"/>
          <a:ext cx="1711271" cy="914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2"/>
  <sheetViews>
    <sheetView tabSelected="1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"/>
    </sheetView>
  </sheetViews>
  <sheetFormatPr baseColWidth="10" defaultColWidth="8.83203125" defaultRowHeight="15" x14ac:dyDescent="0.2"/>
  <cols>
    <col min="1" max="1" width="37.33203125" style="1" customWidth="1"/>
    <col min="2" max="10" width="13.5" style="1" customWidth="1"/>
    <col min="11" max="11" width="14" style="1" customWidth="1"/>
    <col min="12" max="12" width="15.5" style="1" customWidth="1"/>
    <col min="13" max="13" width="13.1640625" style="1" bestFit="1" customWidth="1"/>
    <col min="14" max="14" width="17.5" style="1" customWidth="1"/>
    <col min="15" max="15" width="17.83203125" style="1" customWidth="1"/>
    <col min="16" max="16" width="8.83203125" style="1"/>
    <col min="17" max="17" width="12" style="1" bestFit="1" customWidth="1"/>
    <col min="18" max="16384" width="8.83203125" style="1"/>
  </cols>
  <sheetData>
    <row r="1" spans="1:17" x14ac:dyDescent="0.2">
      <c r="A1" s="81" t="s">
        <v>18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7" ht="26.75" customHeight="1" x14ac:dyDescent="0.25">
      <c r="A2" s="82" t="s">
        <v>19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7" ht="17.75" customHeight="1" x14ac:dyDescent="0.2">
      <c r="A3" s="27" t="s">
        <v>56</v>
      </c>
    </row>
    <row r="4" spans="1:17" x14ac:dyDescent="0.2">
      <c r="A4" s="1" t="s">
        <v>40</v>
      </c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10</v>
      </c>
      <c r="L4" s="2" t="s">
        <v>42</v>
      </c>
      <c r="M4" s="2" t="s">
        <v>43</v>
      </c>
      <c r="N4" s="2" t="s">
        <v>45</v>
      </c>
      <c r="O4" s="2" t="s">
        <v>52</v>
      </c>
      <c r="P4" s="2"/>
    </row>
    <row r="6" spans="1:17" x14ac:dyDescent="0.2">
      <c r="A6" s="3" t="s">
        <v>9</v>
      </c>
    </row>
    <row r="7" spans="1:17" ht="16" thickBot="1" x14ac:dyDescent="0.25"/>
    <row r="8" spans="1:17" ht="16" thickBot="1" x14ac:dyDescent="0.25">
      <c r="A8" s="6" t="s">
        <v>11</v>
      </c>
      <c r="B8" s="42">
        <v>103048865</v>
      </c>
      <c r="C8" s="39">
        <v>102116323</v>
      </c>
      <c r="D8" s="39">
        <v>96150553</v>
      </c>
      <c r="E8" s="39">
        <v>98431691</v>
      </c>
      <c r="F8" s="39">
        <v>109481694</v>
      </c>
      <c r="G8" s="39">
        <v>102767291</v>
      </c>
      <c r="H8" s="39">
        <v>112304270</v>
      </c>
      <c r="I8" s="39">
        <v>110929895</v>
      </c>
      <c r="J8" s="39">
        <v>109612283</v>
      </c>
      <c r="K8" s="40">
        <v>106878735</v>
      </c>
      <c r="L8" s="40">
        <v>118388115</v>
      </c>
      <c r="M8" s="40">
        <v>130788759</v>
      </c>
      <c r="N8" s="53">
        <v>126796737</v>
      </c>
      <c r="O8" s="53">
        <v>138819511</v>
      </c>
    </row>
    <row r="9" spans="1:17" ht="89.25" customHeight="1" x14ac:dyDescent="0.2">
      <c r="A9" s="4" t="s">
        <v>12</v>
      </c>
      <c r="B9" s="80" t="s">
        <v>20</v>
      </c>
      <c r="C9" s="80"/>
      <c r="D9" s="80"/>
      <c r="E9" s="80"/>
      <c r="F9" s="80"/>
      <c r="G9" s="80"/>
      <c r="H9" s="80"/>
      <c r="L9" s="30"/>
      <c r="Q9" s="32"/>
    </row>
    <row r="11" spans="1:17" x14ac:dyDescent="0.2">
      <c r="A11" s="5" t="s">
        <v>13</v>
      </c>
      <c r="B11" s="9"/>
      <c r="C11" s="9"/>
      <c r="D11" s="9"/>
      <c r="E11" s="9"/>
      <c r="F11" s="9"/>
      <c r="G11" s="9"/>
      <c r="H11" s="9"/>
      <c r="I11" s="9"/>
      <c r="J11" s="9"/>
      <c r="K11" s="9" t="s">
        <v>20</v>
      </c>
      <c r="L11" s="31" t="s">
        <v>20</v>
      </c>
      <c r="M11" s="9" t="s">
        <v>20</v>
      </c>
      <c r="N11" s="9" t="s">
        <v>20</v>
      </c>
      <c r="O11" s="9" t="s">
        <v>20</v>
      </c>
    </row>
    <row r="12" spans="1:17" ht="25" x14ac:dyDescent="0.2">
      <c r="A12" s="4" t="s">
        <v>39</v>
      </c>
    </row>
    <row r="13" spans="1:17" ht="16" thickBot="1" x14ac:dyDescent="0.25"/>
    <row r="14" spans="1:17" ht="16" thickBot="1" x14ac:dyDescent="0.25">
      <c r="A14" s="6" t="s">
        <v>14</v>
      </c>
      <c r="B14" s="42">
        <v>121534000</v>
      </c>
      <c r="C14" s="39">
        <v>124833000</v>
      </c>
      <c r="D14" s="39">
        <v>130120000</v>
      </c>
      <c r="E14" s="39">
        <v>126844000</v>
      </c>
      <c r="F14" s="39">
        <v>135084000</v>
      </c>
      <c r="G14" s="39">
        <v>125966000</v>
      </c>
      <c r="H14" s="39">
        <v>124228000</v>
      </c>
      <c r="I14" s="39">
        <v>113136000</v>
      </c>
      <c r="J14" s="39">
        <v>113348000</v>
      </c>
      <c r="K14" s="40">
        <v>108414000</v>
      </c>
      <c r="L14" s="40">
        <v>112073000</v>
      </c>
      <c r="M14" s="40">
        <v>129073000</v>
      </c>
      <c r="N14" s="53">
        <v>125129000</v>
      </c>
      <c r="O14" s="64">
        <v>154811000</v>
      </c>
    </row>
    <row r="15" spans="1:17" ht="26" customHeight="1" x14ac:dyDescent="0.2">
      <c r="A15" s="4" t="s">
        <v>15</v>
      </c>
    </row>
    <row r="18" spans="1:16" x14ac:dyDescent="0.2">
      <c r="A18" s="7" t="s">
        <v>16</v>
      </c>
    </row>
    <row r="19" spans="1:16" ht="16" thickBot="1" x14ac:dyDescent="0.25"/>
    <row r="20" spans="1:16" ht="16" thickBot="1" x14ac:dyDescent="0.25">
      <c r="A20" s="6" t="s">
        <v>11</v>
      </c>
      <c r="B20" s="42">
        <v>60070832</v>
      </c>
      <c r="C20" s="37">
        <v>62020361</v>
      </c>
      <c r="D20" s="37">
        <v>62417900</v>
      </c>
      <c r="E20" s="37">
        <v>67117678</v>
      </c>
      <c r="F20" s="39">
        <v>66961101</v>
      </c>
      <c r="G20" s="39">
        <v>63857146</v>
      </c>
      <c r="H20" s="39">
        <v>61543835</v>
      </c>
      <c r="I20" s="39">
        <v>59306533</v>
      </c>
      <c r="J20" s="37">
        <v>58272583</v>
      </c>
      <c r="K20" s="40">
        <v>64572795</v>
      </c>
      <c r="L20" s="40">
        <v>78536903</v>
      </c>
      <c r="M20" s="40">
        <v>88110291</v>
      </c>
      <c r="N20" s="40">
        <v>86456120</v>
      </c>
      <c r="O20" s="28">
        <v>84781710</v>
      </c>
    </row>
    <row r="21" spans="1:16" ht="84" customHeight="1" x14ac:dyDescent="0.2">
      <c r="A21" s="4" t="s">
        <v>12</v>
      </c>
      <c r="O21" s="30"/>
    </row>
    <row r="22" spans="1:16" x14ac:dyDescent="0.2">
      <c r="M22" s="66"/>
      <c r="N22" s="66"/>
    </row>
    <row r="23" spans="1:16" x14ac:dyDescent="0.2">
      <c r="A23" s="5" t="s">
        <v>13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31"/>
      <c r="M23" s="31"/>
      <c r="N23" s="9" t="s">
        <v>20</v>
      </c>
      <c r="O23" s="9" t="s">
        <v>20</v>
      </c>
    </row>
    <row r="24" spans="1:16" ht="25" x14ac:dyDescent="0.2">
      <c r="A24" s="4" t="s">
        <v>39</v>
      </c>
      <c r="M24" s="66"/>
      <c r="N24" s="66"/>
    </row>
    <row r="25" spans="1:16" ht="16" thickBot="1" x14ac:dyDescent="0.25">
      <c r="M25" s="66"/>
      <c r="N25" s="78"/>
      <c r="O25" s="79" t="s">
        <v>53</v>
      </c>
      <c r="P25" s="1" t="s">
        <v>54</v>
      </c>
    </row>
    <row r="26" spans="1:16" ht="16" thickBot="1" x14ac:dyDescent="0.25">
      <c r="A26" s="6" t="s">
        <v>14</v>
      </c>
      <c r="B26" s="42">
        <v>53333000</v>
      </c>
      <c r="C26" s="39">
        <v>56119000</v>
      </c>
      <c r="D26" s="39">
        <v>58557000</v>
      </c>
      <c r="E26" s="39">
        <v>59791000</v>
      </c>
      <c r="F26" s="39">
        <v>63540000</v>
      </c>
      <c r="G26" s="39">
        <v>60159000</v>
      </c>
      <c r="H26" s="39">
        <v>59313000</v>
      </c>
      <c r="I26" s="39">
        <v>60189000</v>
      </c>
      <c r="J26" s="39">
        <v>55032000</v>
      </c>
      <c r="K26" s="40">
        <v>60485000</v>
      </c>
      <c r="L26" s="38">
        <v>70059000</v>
      </c>
      <c r="M26" s="40">
        <v>85044000</v>
      </c>
      <c r="N26" s="28">
        <v>90563000</v>
      </c>
      <c r="O26" s="28">
        <v>104671106</v>
      </c>
    </row>
    <row r="27" spans="1:16" ht="24.5" customHeight="1" x14ac:dyDescent="0.2">
      <c r="A27" s="4" t="s">
        <v>15</v>
      </c>
    </row>
    <row r="30" spans="1:16" x14ac:dyDescent="0.2">
      <c r="A30" s="8" t="s">
        <v>17</v>
      </c>
    </row>
    <row r="31" spans="1:16" ht="16" thickBot="1" x14ac:dyDescent="0.25"/>
    <row r="32" spans="1:16" ht="16" thickBot="1" x14ac:dyDescent="0.25">
      <c r="A32" s="6" t="s">
        <v>11</v>
      </c>
      <c r="B32" s="42">
        <v>7842753</v>
      </c>
      <c r="C32" s="39">
        <v>7141492</v>
      </c>
      <c r="D32" s="39">
        <v>7882940</v>
      </c>
      <c r="E32" s="39">
        <v>8408515</v>
      </c>
      <c r="F32" s="39">
        <v>9656552</v>
      </c>
      <c r="G32" s="38">
        <v>9370049</v>
      </c>
      <c r="H32" s="38">
        <v>8509560</v>
      </c>
      <c r="I32" s="38">
        <v>7273560</v>
      </c>
      <c r="J32" s="38">
        <v>6926744</v>
      </c>
      <c r="K32" s="40">
        <v>7569062</v>
      </c>
      <c r="L32" s="38">
        <v>7727561</v>
      </c>
      <c r="M32" s="38">
        <v>8643766</v>
      </c>
      <c r="N32" s="53">
        <v>8250179</v>
      </c>
      <c r="O32" s="53">
        <v>8894244</v>
      </c>
    </row>
    <row r="33" spans="1:15" ht="89.25" customHeight="1" x14ac:dyDescent="0.2">
      <c r="A33" s="4" t="s">
        <v>12</v>
      </c>
    </row>
    <row r="35" spans="1:15" x14ac:dyDescent="0.2">
      <c r="A35" s="5" t="s">
        <v>13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31"/>
      <c r="M35" s="31"/>
      <c r="N35" s="9" t="s">
        <v>20</v>
      </c>
      <c r="O35" s="9" t="s">
        <v>20</v>
      </c>
    </row>
    <row r="36" spans="1:15" ht="25" x14ac:dyDescent="0.2">
      <c r="A36" s="4" t="s">
        <v>39</v>
      </c>
    </row>
    <row r="37" spans="1:15" ht="16" thickBot="1" x14ac:dyDescent="0.25"/>
    <row r="38" spans="1:15" ht="16" thickBot="1" x14ac:dyDescent="0.25">
      <c r="A38" s="6" t="s">
        <v>14</v>
      </c>
      <c r="B38" s="36">
        <v>7843000</v>
      </c>
      <c r="C38" s="35">
        <v>7142000</v>
      </c>
      <c r="D38" s="35">
        <v>7883000</v>
      </c>
      <c r="E38" s="35">
        <v>8395000</v>
      </c>
      <c r="F38" s="35">
        <v>7424000</v>
      </c>
      <c r="G38" s="35">
        <v>6705000</v>
      </c>
      <c r="H38" s="35">
        <v>11765000</v>
      </c>
      <c r="I38" s="35">
        <v>11059000</v>
      </c>
      <c r="J38" s="35">
        <v>11348000</v>
      </c>
      <c r="K38" s="28">
        <v>11594849</v>
      </c>
      <c r="L38" s="21">
        <v>11851000</v>
      </c>
      <c r="M38" s="21">
        <v>13059000</v>
      </c>
      <c r="N38" s="53">
        <v>12666000</v>
      </c>
      <c r="O38" s="64">
        <v>12731000</v>
      </c>
    </row>
    <row r="39" spans="1:15" ht="24" customHeight="1" x14ac:dyDescent="0.2">
      <c r="A39" s="4" t="s">
        <v>15</v>
      </c>
    </row>
    <row r="40" spans="1:15" x14ac:dyDescent="0.2">
      <c r="G40" s="1" t="s">
        <v>20</v>
      </c>
    </row>
    <row r="42" spans="1:15" x14ac:dyDescent="0.2">
      <c r="A42" s="11" t="s">
        <v>21</v>
      </c>
    </row>
    <row r="43" spans="1:15" ht="16" thickBot="1" x14ac:dyDescent="0.25"/>
    <row r="44" spans="1:15" ht="16" thickBot="1" x14ac:dyDescent="0.25">
      <c r="A44" s="6" t="s">
        <v>11</v>
      </c>
      <c r="B44" s="37">
        <v>5008800</v>
      </c>
      <c r="C44" s="38">
        <v>5929994</v>
      </c>
      <c r="D44" s="39">
        <v>6214815</v>
      </c>
      <c r="E44" s="39">
        <v>6197291</v>
      </c>
      <c r="F44" s="39">
        <v>5183761</v>
      </c>
      <c r="G44" s="39">
        <v>4563253</v>
      </c>
      <c r="H44" s="39">
        <v>3407301</v>
      </c>
      <c r="I44" s="39">
        <v>2924336</v>
      </c>
      <c r="J44" s="38">
        <v>2815426</v>
      </c>
      <c r="K44" s="40">
        <v>3345519</v>
      </c>
      <c r="L44" s="38">
        <v>3291941</v>
      </c>
      <c r="M44" s="38">
        <v>3299073</v>
      </c>
      <c r="N44" s="38">
        <v>3265749</v>
      </c>
      <c r="O44" s="38">
        <v>3115561</v>
      </c>
    </row>
    <row r="45" spans="1:15" ht="92.25" customHeight="1" x14ac:dyDescent="0.2">
      <c r="A45" s="4" t="s">
        <v>12</v>
      </c>
    </row>
    <row r="47" spans="1:15" x14ac:dyDescent="0.2">
      <c r="A47" s="5" t="s">
        <v>13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31"/>
      <c r="M47" s="9"/>
      <c r="N47" s="9" t="s">
        <v>20</v>
      </c>
      <c r="O47" s="9" t="s">
        <v>20</v>
      </c>
    </row>
    <row r="48" spans="1:15" ht="25" x14ac:dyDescent="0.2">
      <c r="A48" s="4" t="s">
        <v>39</v>
      </c>
    </row>
    <row r="52" spans="1:15" x14ac:dyDescent="0.2">
      <c r="A52" s="12" t="s">
        <v>22</v>
      </c>
    </row>
    <row r="53" spans="1:15" ht="16" thickBot="1" x14ac:dyDescent="0.25"/>
    <row r="54" spans="1:15" ht="16" thickBot="1" x14ac:dyDescent="0.25">
      <c r="A54" s="6" t="s">
        <v>11</v>
      </c>
      <c r="B54" s="36"/>
      <c r="C54" s="35">
        <v>61337</v>
      </c>
      <c r="D54" s="35">
        <v>2308024.6</v>
      </c>
      <c r="E54" s="35">
        <v>2321369.29</v>
      </c>
      <c r="F54" s="35">
        <v>3817090.38</v>
      </c>
      <c r="G54" s="35">
        <v>2744180.04</v>
      </c>
      <c r="H54" s="35">
        <v>3906350.26</v>
      </c>
      <c r="I54" s="35">
        <v>3140745</v>
      </c>
      <c r="J54" s="35">
        <v>1579318</v>
      </c>
      <c r="K54" s="28">
        <v>2696257.03</v>
      </c>
      <c r="L54" s="21">
        <v>2712962</v>
      </c>
      <c r="M54" s="21">
        <v>2127012.12</v>
      </c>
      <c r="N54" s="69">
        <v>1479406.45</v>
      </c>
      <c r="O54" s="53">
        <v>1430307.86</v>
      </c>
    </row>
    <row r="55" spans="1:15" ht="89.25" customHeight="1" x14ac:dyDescent="0.2">
      <c r="A55" s="4" t="s">
        <v>12</v>
      </c>
    </row>
    <row r="57" spans="1:15" x14ac:dyDescent="0.2">
      <c r="A57" s="5" t="s">
        <v>13</v>
      </c>
      <c r="B57" s="9"/>
      <c r="C57" s="9"/>
      <c r="D57" s="9"/>
      <c r="E57" s="9"/>
      <c r="F57" s="9"/>
      <c r="G57" s="9"/>
      <c r="H57" s="9"/>
      <c r="I57" s="9"/>
      <c r="J57" s="28">
        <v>1710788.09</v>
      </c>
      <c r="K57" s="9"/>
      <c r="L57" s="31"/>
      <c r="M57" s="9"/>
      <c r="N57" s="9" t="s">
        <v>20</v>
      </c>
      <c r="O57" s="9" t="s">
        <v>20</v>
      </c>
    </row>
    <row r="58" spans="1:15" ht="25" x14ac:dyDescent="0.2">
      <c r="A58" s="4" t="s">
        <v>39</v>
      </c>
    </row>
    <row r="62" spans="1:15" x14ac:dyDescent="0.2">
      <c r="A62" s="13" t="s">
        <v>23</v>
      </c>
    </row>
    <row r="63" spans="1:15" ht="16" thickBot="1" x14ac:dyDescent="0.25"/>
    <row r="64" spans="1:15" ht="16" thickBot="1" x14ac:dyDescent="0.25">
      <c r="A64" s="6" t="s">
        <v>11</v>
      </c>
      <c r="B64" s="34"/>
      <c r="C64" s="28"/>
      <c r="D64" s="28"/>
      <c r="E64" s="35">
        <v>712942</v>
      </c>
      <c r="F64" s="35">
        <v>698633</v>
      </c>
      <c r="G64" s="35">
        <v>781628</v>
      </c>
      <c r="H64" s="35">
        <v>560173</v>
      </c>
      <c r="I64" s="35">
        <v>648325</v>
      </c>
      <c r="J64" s="28">
        <v>679964</v>
      </c>
      <c r="K64" s="28">
        <v>694977</v>
      </c>
      <c r="L64" s="21">
        <v>653516</v>
      </c>
      <c r="M64" s="21">
        <v>934471</v>
      </c>
      <c r="N64" s="64">
        <v>786239</v>
      </c>
      <c r="O64" s="64">
        <v>956798</v>
      </c>
    </row>
    <row r="65" spans="1:15" ht="86.25" customHeight="1" x14ac:dyDescent="0.2">
      <c r="A65" s="4" t="s">
        <v>12</v>
      </c>
    </row>
    <row r="67" spans="1:15" x14ac:dyDescent="0.2">
      <c r="A67" s="5" t="s">
        <v>13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 t="s">
        <v>20</v>
      </c>
      <c r="O67" s="9" t="s">
        <v>20</v>
      </c>
    </row>
    <row r="68" spans="1:15" ht="25" x14ac:dyDescent="0.2">
      <c r="A68" s="4" t="s">
        <v>39</v>
      </c>
    </row>
    <row r="70" spans="1:15" x14ac:dyDescent="0.2">
      <c r="A70" s="29" t="s">
        <v>41</v>
      </c>
    </row>
    <row r="72" spans="1:15" x14ac:dyDescent="0.2">
      <c r="A72" s="33" t="s">
        <v>44</v>
      </c>
      <c r="B72" s="28">
        <f t="shared" ref="B72:I72" si="0">SUM(B64,B54,B44,B32,B20,B8)</f>
        <v>175971250</v>
      </c>
      <c r="C72" s="28">
        <f t="shared" si="0"/>
        <v>177269507</v>
      </c>
      <c r="D72" s="28">
        <f t="shared" si="0"/>
        <v>174974232.59999999</v>
      </c>
      <c r="E72" s="28">
        <f t="shared" si="0"/>
        <v>183189486.28999999</v>
      </c>
      <c r="F72" s="28">
        <f t="shared" si="0"/>
        <v>195798831.38</v>
      </c>
      <c r="G72" s="28">
        <f t="shared" si="0"/>
        <v>184083547.03999999</v>
      </c>
      <c r="H72" s="28">
        <f t="shared" si="0"/>
        <v>190231489.25999999</v>
      </c>
      <c r="I72" s="28">
        <f t="shared" si="0"/>
        <v>184223394</v>
      </c>
      <c r="J72" s="28">
        <f>SUM(J64,J57,J44,J32,J20,J8)</f>
        <v>180017788.09</v>
      </c>
      <c r="K72" s="28">
        <f>SUM(K64,K54,K44,K32,K20,K8)</f>
        <v>185757345.03</v>
      </c>
      <c r="L72" s="28">
        <f>SUM(L64,L54,L44,L32,L20,L8)</f>
        <v>211310998</v>
      </c>
      <c r="M72" s="28">
        <f>SUM(M64,M54,M44,M32,M20,M8)</f>
        <v>233903372.12</v>
      </c>
      <c r="N72" s="28">
        <f>SUM(N64,N54,N44,N32,N20,N8)</f>
        <v>227034430.44999999</v>
      </c>
      <c r="O72" s="28">
        <f>SUM(O64,O54,O44,O32,O20,O8)</f>
        <v>237998131.86000001</v>
      </c>
    </row>
  </sheetData>
  <mergeCells count="3">
    <mergeCell ref="B9:H9"/>
    <mergeCell ref="A1:K1"/>
    <mergeCell ref="A2:K2"/>
  </mergeCells>
  <phoneticPr fontId="16" type="noConversion"/>
  <pageMargins left="0.25" right="0.25" top="0.75" bottom="0.75" header="0.3" footer="0.3"/>
  <pageSetup scale="78" orientation="landscape" r:id="rId1"/>
  <rowBreaks count="2" manualBreakCount="2">
    <brk id="29" max="16383" man="1"/>
    <brk id="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Q52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O19" sqref="O19"/>
    </sheetView>
  </sheetViews>
  <sheetFormatPr baseColWidth="10" defaultColWidth="8.83203125" defaultRowHeight="15" x14ac:dyDescent="0.2"/>
  <cols>
    <col min="1" max="1" width="37.33203125" style="1" customWidth="1"/>
    <col min="2" max="10" width="13.5" style="1" customWidth="1"/>
    <col min="11" max="11" width="14" style="1" customWidth="1"/>
    <col min="12" max="12" width="15.5" style="1" customWidth="1"/>
    <col min="13" max="13" width="13.1640625" style="1" bestFit="1" customWidth="1"/>
    <col min="14" max="14" width="17.5" style="1" customWidth="1"/>
    <col min="15" max="15" width="15.1640625" style="1" customWidth="1"/>
    <col min="16" max="16" width="8.83203125" style="1"/>
    <col min="17" max="17" width="12" style="1" bestFit="1" customWidth="1"/>
    <col min="18" max="16384" width="8.83203125" style="1"/>
  </cols>
  <sheetData>
    <row r="1" spans="1:17" x14ac:dyDescent="0.2">
      <c r="A1" s="81" t="s">
        <v>18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7" ht="26.75" customHeight="1" x14ac:dyDescent="0.25">
      <c r="A2" s="82" t="s">
        <v>46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7" ht="17.75" customHeight="1" x14ac:dyDescent="0.2">
      <c r="A3" s="27"/>
    </row>
    <row r="4" spans="1:17" x14ac:dyDescent="0.2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10</v>
      </c>
      <c r="L4" s="2" t="s">
        <v>42</v>
      </c>
      <c r="M4" s="2" t="s">
        <v>43</v>
      </c>
      <c r="N4" s="2" t="s">
        <v>45</v>
      </c>
      <c r="O4" s="2" t="s">
        <v>52</v>
      </c>
    </row>
    <row r="6" spans="1:17" x14ac:dyDescent="0.2">
      <c r="A6" s="3" t="s">
        <v>9</v>
      </c>
    </row>
    <row r="7" spans="1:17" ht="16" thickBot="1" x14ac:dyDescent="0.25"/>
    <row r="8" spans="1:17" ht="16" thickBot="1" x14ac:dyDescent="0.25">
      <c r="A8" s="6" t="s">
        <v>47</v>
      </c>
      <c r="B8" s="42"/>
      <c r="C8" s="39"/>
      <c r="D8" s="39"/>
      <c r="E8" s="39"/>
      <c r="F8" s="39"/>
      <c r="G8" s="39">
        <v>18214982</v>
      </c>
      <c r="H8" s="39">
        <v>17239629</v>
      </c>
      <c r="I8" s="39">
        <v>15899900</v>
      </c>
      <c r="J8" s="39">
        <v>15413834</v>
      </c>
      <c r="K8" s="40">
        <v>15422653</v>
      </c>
      <c r="L8" s="40">
        <v>16128273</v>
      </c>
      <c r="M8" s="40">
        <v>17459827</v>
      </c>
      <c r="N8" s="65">
        <v>17617742</v>
      </c>
      <c r="O8" s="40">
        <v>19823212</v>
      </c>
    </row>
    <row r="9" spans="1:17" ht="89.25" customHeight="1" thickBot="1" x14ac:dyDescent="0.25">
      <c r="A9" s="4" t="s">
        <v>50</v>
      </c>
      <c r="B9" s="80" t="s">
        <v>20</v>
      </c>
      <c r="C9" s="80"/>
      <c r="D9" s="80"/>
      <c r="E9" s="80"/>
      <c r="F9" s="80"/>
      <c r="G9" s="80"/>
      <c r="H9" s="80"/>
      <c r="L9" s="30"/>
      <c r="Q9" s="32"/>
    </row>
    <row r="10" spans="1:17" ht="16" thickBot="1" x14ac:dyDescent="0.25">
      <c r="A10" s="6" t="s">
        <v>48</v>
      </c>
      <c r="B10" s="42"/>
      <c r="C10" s="39"/>
      <c r="D10" s="39"/>
      <c r="E10" s="39"/>
      <c r="F10" s="39"/>
      <c r="G10" s="39"/>
      <c r="H10" s="39"/>
      <c r="I10" s="39"/>
      <c r="J10" s="39">
        <v>1284179</v>
      </c>
      <c r="K10" s="40">
        <v>1527809</v>
      </c>
      <c r="L10" s="40">
        <v>1827160</v>
      </c>
      <c r="M10" s="40">
        <v>2159462</v>
      </c>
      <c r="N10" s="65">
        <v>1820064</v>
      </c>
      <c r="O10" s="40">
        <v>1849200</v>
      </c>
    </row>
    <row r="11" spans="1:17" ht="26" customHeight="1" x14ac:dyDescent="0.2">
      <c r="A11" s="4" t="s">
        <v>49</v>
      </c>
    </row>
    <row r="14" spans="1:17" x14ac:dyDescent="0.2">
      <c r="A14" s="7" t="s">
        <v>16</v>
      </c>
    </row>
    <row r="15" spans="1:17" ht="16" thickBot="1" x14ac:dyDescent="0.25"/>
    <row r="16" spans="1:17" ht="16" thickBot="1" x14ac:dyDescent="0.25">
      <c r="A16" s="6" t="s">
        <v>47</v>
      </c>
      <c r="B16" s="42"/>
      <c r="C16" s="39"/>
      <c r="D16" s="39"/>
      <c r="E16" s="39"/>
      <c r="F16" s="39"/>
      <c r="G16" s="39">
        <v>9105055</v>
      </c>
      <c r="H16" s="39">
        <v>8542125</v>
      </c>
      <c r="I16" s="39">
        <v>8475378</v>
      </c>
      <c r="J16" s="39">
        <v>7869208</v>
      </c>
      <c r="K16" s="40">
        <v>8411416</v>
      </c>
      <c r="L16" s="40">
        <v>10290923</v>
      </c>
      <c r="M16" s="40">
        <v>12257717</v>
      </c>
      <c r="N16" s="40">
        <v>12436274</v>
      </c>
      <c r="O16" s="40">
        <v>12217111</v>
      </c>
    </row>
    <row r="17" spans="1:17" ht="89.25" customHeight="1" thickBot="1" x14ac:dyDescent="0.25">
      <c r="A17" s="4" t="s">
        <v>50</v>
      </c>
      <c r="B17" s="80" t="s">
        <v>20</v>
      </c>
      <c r="C17" s="80"/>
      <c r="D17" s="80"/>
      <c r="E17" s="80"/>
      <c r="F17" s="80"/>
      <c r="G17" s="80"/>
      <c r="H17" s="80"/>
      <c r="L17" s="30"/>
      <c r="Q17" s="32"/>
    </row>
    <row r="18" spans="1:17" ht="16" thickBot="1" x14ac:dyDescent="0.25">
      <c r="A18" s="6" t="s">
        <v>48</v>
      </c>
      <c r="B18" s="42"/>
      <c r="C18" s="39"/>
      <c r="D18" s="39"/>
      <c r="E18" s="39"/>
      <c r="F18" s="39"/>
      <c r="G18" s="39"/>
      <c r="H18" s="39"/>
      <c r="I18" s="39"/>
      <c r="J18" s="39"/>
      <c r="K18" s="40"/>
      <c r="L18" s="40"/>
      <c r="M18" s="40"/>
      <c r="N18" s="9" t="s">
        <v>20</v>
      </c>
      <c r="O18" s="40">
        <v>14657641</v>
      </c>
    </row>
    <row r="19" spans="1:17" ht="26" customHeight="1" x14ac:dyDescent="0.2">
      <c r="A19" s="4" t="s">
        <v>49</v>
      </c>
    </row>
    <row r="21" spans="1:17" x14ac:dyDescent="0.2">
      <c r="A21" s="8" t="s">
        <v>17</v>
      </c>
    </row>
    <row r="22" spans="1:17" ht="16" thickBot="1" x14ac:dyDescent="0.25"/>
    <row r="23" spans="1:17" ht="16" thickBot="1" x14ac:dyDescent="0.25">
      <c r="A23" s="6" t="s">
        <v>47</v>
      </c>
      <c r="B23" s="42"/>
      <c r="C23" s="39"/>
      <c r="D23" s="39"/>
      <c r="E23" s="39"/>
      <c r="F23" s="39"/>
      <c r="G23" s="39">
        <v>201005</v>
      </c>
      <c r="H23" s="39">
        <v>125607</v>
      </c>
      <c r="I23" s="39">
        <v>154643</v>
      </c>
      <c r="J23" s="39">
        <v>210381</v>
      </c>
      <c r="K23" s="40">
        <v>189826</v>
      </c>
      <c r="L23" s="40">
        <v>212673</v>
      </c>
      <c r="M23" s="40">
        <v>293974</v>
      </c>
      <c r="N23" s="40">
        <v>245976</v>
      </c>
      <c r="O23" s="40">
        <v>363364.39</v>
      </c>
    </row>
    <row r="24" spans="1:17" ht="89.25" customHeight="1" thickBot="1" x14ac:dyDescent="0.25">
      <c r="A24" s="4" t="s">
        <v>50</v>
      </c>
      <c r="B24" s="80" t="s">
        <v>20</v>
      </c>
      <c r="C24" s="80"/>
      <c r="D24" s="80"/>
      <c r="E24" s="80"/>
      <c r="F24" s="80"/>
      <c r="G24" s="80"/>
      <c r="H24" s="80"/>
      <c r="L24" s="30"/>
      <c r="N24"/>
      <c r="Q24" s="32"/>
    </row>
    <row r="25" spans="1:17" ht="16" thickBot="1" x14ac:dyDescent="0.25">
      <c r="A25" s="6" t="s">
        <v>48</v>
      </c>
      <c r="B25" s="42"/>
      <c r="C25" s="39"/>
      <c r="D25" s="39"/>
      <c r="E25" s="39"/>
      <c r="F25" s="39"/>
      <c r="G25" s="39"/>
      <c r="H25" s="39"/>
      <c r="I25" s="39"/>
      <c r="J25" s="39"/>
      <c r="K25" s="40"/>
      <c r="L25" s="40"/>
      <c r="M25" s="40"/>
      <c r="N25" s="65">
        <v>119897</v>
      </c>
      <c r="O25" s="40">
        <v>74371.97</v>
      </c>
    </row>
    <row r="26" spans="1:17" ht="26" customHeight="1" x14ac:dyDescent="0.2">
      <c r="A26" s="4" t="s">
        <v>49</v>
      </c>
    </row>
    <row r="28" spans="1:17" x14ac:dyDescent="0.2">
      <c r="A28" s="11" t="s">
        <v>21</v>
      </c>
    </row>
    <row r="29" spans="1:17" ht="16" thickBot="1" x14ac:dyDescent="0.25"/>
    <row r="30" spans="1:17" ht="16" thickBot="1" x14ac:dyDescent="0.25">
      <c r="A30" s="6" t="s">
        <v>47</v>
      </c>
      <c r="B30" s="42"/>
      <c r="C30" s="39"/>
      <c r="D30" s="39"/>
      <c r="E30" s="39"/>
      <c r="F30" s="39"/>
      <c r="G30" s="39"/>
      <c r="H30" s="39"/>
      <c r="I30" s="39"/>
      <c r="J30" s="39"/>
      <c r="K30" s="40"/>
      <c r="L30" s="40"/>
      <c r="M30" s="40"/>
      <c r="N30" s="38">
        <v>298112</v>
      </c>
      <c r="O30" s="38">
        <v>276207</v>
      </c>
    </row>
    <row r="31" spans="1:17" ht="89.25" customHeight="1" thickBot="1" x14ac:dyDescent="0.25">
      <c r="A31" s="4" t="s">
        <v>50</v>
      </c>
      <c r="B31" s="80" t="s">
        <v>20</v>
      </c>
      <c r="C31" s="80"/>
      <c r="D31" s="80"/>
      <c r="E31" s="80"/>
      <c r="F31" s="80"/>
      <c r="G31" s="80"/>
      <c r="H31" s="80"/>
      <c r="L31" s="30"/>
      <c r="Q31" s="32"/>
    </row>
    <row r="32" spans="1:17" ht="16" thickBot="1" x14ac:dyDescent="0.25">
      <c r="A32" s="6" t="s">
        <v>48</v>
      </c>
      <c r="B32" s="42"/>
      <c r="C32" s="39"/>
      <c r="D32" s="39"/>
      <c r="E32" s="39"/>
      <c r="F32" s="39"/>
      <c r="G32" s="39"/>
      <c r="H32" s="39"/>
      <c r="I32" s="39"/>
      <c r="J32" s="39"/>
      <c r="K32" s="40"/>
      <c r="L32" s="40"/>
      <c r="M32" s="40"/>
      <c r="N32" s="38">
        <v>14815</v>
      </c>
      <c r="O32" s="38">
        <v>14815</v>
      </c>
    </row>
    <row r="33" spans="1:17" ht="26" customHeight="1" x14ac:dyDescent="0.2">
      <c r="A33" s="4" t="s">
        <v>49</v>
      </c>
    </row>
    <row r="35" spans="1:17" x14ac:dyDescent="0.2">
      <c r="A35" s="12" t="s">
        <v>22</v>
      </c>
    </row>
    <row r="36" spans="1:17" ht="16" thickBot="1" x14ac:dyDescent="0.25"/>
    <row r="37" spans="1:17" ht="16" thickBot="1" x14ac:dyDescent="0.25">
      <c r="A37" s="6" t="s">
        <v>47</v>
      </c>
      <c r="B37" s="42"/>
      <c r="C37" s="39"/>
      <c r="D37" s="39"/>
      <c r="E37" s="39"/>
      <c r="F37" s="39"/>
      <c r="G37" s="39"/>
      <c r="H37" s="39"/>
      <c r="I37" s="39"/>
      <c r="J37" s="39"/>
      <c r="K37" s="40"/>
      <c r="L37" s="40"/>
      <c r="M37" s="40"/>
      <c r="N37" s="70">
        <v>13987.44</v>
      </c>
      <c r="O37" s="71">
        <v>10625</v>
      </c>
    </row>
    <row r="38" spans="1:17" ht="89.25" customHeight="1" thickBot="1" x14ac:dyDescent="0.25">
      <c r="A38" s="4" t="s">
        <v>50</v>
      </c>
      <c r="B38" s="80" t="s">
        <v>20</v>
      </c>
      <c r="C38" s="80"/>
      <c r="D38" s="80"/>
      <c r="E38" s="80"/>
      <c r="F38" s="80"/>
      <c r="G38" s="80"/>
      <c r="H38" s="80"/>
      <c r="L38" s="30"/>
      <c r="N38" s="72"/>
      <c r="O38" s="73"/>
      <c r="Q38" s="32"/>
    </row>
    <row r="39" spans="1:17" ht="16" thickBot="1" x14ac:dyDescent="0.25">
      <c r="A39" s="6" t="s">
        <v>48</v>
      </c>
      <c r="B39" s="42"/>
      <c r="C39" s="39"/>
      <c r="D39" s="39"/>
      <c r="E39" s="39"/>
      <c r="F39" s="39"/>
      <c r="G39" s="39"/>
      <c r="H39" s="39"/>
      <c r="I39" s="39"/>
      <c r="J39" s="39"/>
      <c r="K39" s="40"/>
      <c r="L39" s="40"/>
      <c r="M39" s="40"/>
      <c r="N39" s="70">
        <v>40416.14</v>
      </c>
      <c r="O39" s="71">
        <v>26325.81</v>
      </c>
    </row>
    <row r="40" spans="1:17" ht="26" customHeight="1" x14ac:dyDescent="0.2">
      <c r="A40" s="4" t="s">
        <v>49</v>
      </c>
    </row>
    <row r="42" spans="1:17" x14ac:dyDescent="0.2">
      <c r="A42" s="13" t="s">
        <v>23</v>
      </c>
    </row>
    <row r="43" spans="1:17" ht="16" thickBot="1" x14ac:dyDescent="0.25"/>
    <row r="44" spans="1:17" ht="16" thickBot="1" x14ac:dyDescent="0.25">
      <c r="A44" s="6" t="s">
        <v>47</v>
      </c>
      <c r="B44" s="42"/>
      <c r="C44" s="39"/>
      <c r="D44" s="39"/>
      <c r="E44" s="39"/>
      <c r="F44" s="39"/>
      <c r="G44" s="39"/>
      <c r="H44" s="39"/>
      <c r="I44" s="39"/>
      <c r="J44" s="39"/>
      <c r="K44" s="40"/>
      <c r="L44" s="40"/>
      <c r="M44" s="40"/>
      <c r="N44" s="28">
        <v>59758</v>
      </c>
      <c r="O44" s="40">
        <v>68567</v>
      </c>
    </row>
    <row r="45" spans="1:17" ht="89.25" customHeight="1" thickBot="1" x14ac:dyDescent="0.25">
      <c r="A45" s="4" t="s">
        <v>50</v>
      </c>
      <c r="B45" s="80" t="s">
        <v>20</v>
      </c>
      <c r="C45" s="80"/>
      <c r="D45" s="80"/>
      <c r="E45" s="80"/>
      <c r="F45" s="80"/>
      <c r="G45" s="80"/>
      <c r="H45" s="80"/>
      <c r="L45" s="30"/>
      <c r="Q45" s="32"/>
    </row>
    <row r="46" spans="1:17" ht="16" thickBot="1" x14ac:dyDescent="0.25">
      <c r="A46" s="6" t="s">
        <v>48</v>
      </c>
      <c r="B46" s="42"/>
      <c r="C46" s="39"/>
      <c r="D46" s="39"/>
      <c r="E46" s="39"/>
      <c r="F46" s="39"/>
      <c r="G46" s="39"/>
      <c r="H46" s="39"/>
      <c r="I46" s="39"/>
      <c r="J46" s="39"/>
      <c r="K46" s="40"/>
      <c r="L46" s="40"/>
      <c r="M46" s="40"/>
      <c r="N46" s="9">
        <v>0</v>
      </c>
      <c r="O46" s="40">
        <v>0</v>
      </c>
    </row>
    <row r="47" spans="1:17" ht="26" customHeight="1" x14ac:dyDescent="0.2">
      <c r="A47" s="4" t="s">
        <v>49</v>
      </c>
    </row>
    <row r="49" spans="1:15" x14ac:dyDescent="0.2">
      <c r="A49" s="29" t="s">
        <v>41</v>
      </c>
    </row>
    <row r="51" spans="1:15" x14ac:dyDescent="0.2">
      <c r="A51" s="43" t="s">
        <v>47</v>
      </c>
      <c r="B51" s="28" t="s">
        <v>51</v>
      </c>
      <c r="C51" s="28" t="s">
        <v>51</v>
      </c>
      <c r="D51" s="28" t="s">
        <v>51</v>
      </c>
      <c r="E51" s="28" t="s">
        <v>51</v>
      </c>
      <c r="F51" s="28" t="s">
        <v>51</v>
      </c>
      <c r="G51" s="28" t="s">
        <v>51</v>
      </c>
      <c r="H51" s="28" t="s">
        <v>51</v>
      </c>
      <c r="I51" s="28" t="s">
        <v>51</v>
      </c>
      <c r="J51" s="28" t="s">
        <v>51</v>
      </c>
      <c r="K51" s="28" t="s">
        <v>51</v>
      </c>
      <c r="L51" s="28" t="s">
        <v>51</v>
      </c>
      <c r="M51" s="28" t="s">
        <v>51</v>
      </c>
      <c r="N51" s="28">
        <f t="shared" ref="N51" si="0">SUM(N44,N37,N30,N23,N16,N8)</f>
        <v>30671849.439999998</v>
      </c>
      <c r="O51" s="40"/>
    </row>
    <row r="52" spans="1:15" x14ac:dyDescent="0.2">
      <c r="A52" s="43" t="s">
        <v>48</v>
      </c>
      <c r="B52" s="28" t="s">
        <v>51</v>
      </c>
      <c r="C52" s="28" t="s">
        <v>51</v>
      </c>
      <c r="D52" s="28" t="s">
        <v>51</v>
      </c>
      <c r="E52" s="28" t="s">
        <v>51</v>
      </c>
      <c r="F52" s="28" t="s">
        <v>51</v>
      </c>
      <c r="G52" s="28" t="s">
        <v>51</v>
      </c>
      <c r="H52" s="28" t="s">
        <v>51</v>
      </c>
      <c r="I52" s="28" t="s">
        <v>51</v>
      </c>
      <c r="J52" s="28" t="s">
        <v>51</v>
      </c>
      <c r="K52" s="28" t="s">
        <v>51</v>
      </c>
      <c r="L52" s="28" t="s">
        <v>51</v>
      </c>
      <c r="M52" s="28" t="s">
        <v>51</v>
      </c>
      <c r="N52" s="28">
        <f>SUM(N46,N39,N32,N25,N18,N10)</f>
        <v>1995192.1400000001</v>
      </c>
      <c r="O52" s="40"/>
    </row>
  </sheetData>
  <mergeCells count="8">
    <mergeCell ref="B38:H38"/>
    <mergeCell ref="B45:H45"/>
    <mergeCell ref="A1:K1"/>
    <mergeCell ref="A2:K2"/>
    <mergeCell ref="B9:H9"/>
    <mergeCell ref="B17:H17"/>
    <mergeCell ref="B24:H24"/>
    <mergeCell ref="B31:H31"/>
  </mergeCells>
  <phoneticPr fontId="16" type="noConversion"/>
  <pageMargins left="0.7" right="0.7" top="0.75" bottom="0.75" header="0.3" footer="0.3"/>
  <pageSetup scale="3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O121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P32" sqref="P32"/>
    </sheetView>
  </sheetViews>
  <sheetFormatPr baseColWidth="10" defaultColWidth="59.83203125" defaultRowHeight="15" x14ac:dyDescent="0.2"/>
  <cols>
    <col min="1" max="1" width="48" style="1" customWidth="1"/>
    <col min="2" max="10" width="9" style="1" bestFit="1" customWidth="1"/>
    <col min="11" max="11" width="10.33203125" style="1" customWidth="1"/>
    <col min="12" max="13" width="10.83203125" style="1" customWidth="1"/>
    <col min="14" max="15" width="12.33203125" style="1" customWidth="1"/>
    <col min="16" max="16384" width="59.83203125" style="1"/>
  </cols>
  <sheetData>
    <row r="1" spans="1:15" x14ac:dyDescent="0.2">
      <c r="A1" s="81" t="s">
        <v>18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5" ht="21" x14ac:dyDescent="0.25">
      <c r="A2" s="82" t="s">
        <v>37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5" ht="2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5" x14ac:dyDescent="0.2">
      <c r="B4" s="2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  <c r="H4" s="2" t="s">
        <v>6</v>
      </c>
      <c r="I4" s="2" t="s">
        <v>7</v>
      </c>
      <c r="J4" s="2" t="s">
        <v>8</v>
      </c>
      <c r="K4" s="2" t="s">
        <v>10</v>
      </c>
      <c r="L4" s="2" t="s">
        <v>42</v>
      </c>
      <c r="M4" s="2" t="s">
        <v>43</v>
      </c>
      <c r="N4" s="2" t="s">
        <v>45</v>
      </c>
      <c r="O4" s="2" t="s">
        <v>52</v>
      </c>
    </row>
    <row r="6" spans="1:15" x14ac:dyDescent="0.2">
      <c r="A6" s="3" t="s">
        <v>9</v>
      </c>
    </row>
    <row r="7" spans="1:15" x14ac:dyDescent="0.2">
      <c r="A7" s="14"/>
    </row>
    <row r="8" spans="1:15" ht="15.75" customHeight="1" x14ac:dyDescent="0.2">
      <c r="A8" s="83" t="s">
        <v>36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</row>
    <row r="9" spans="1:15" x14ac:dyDescent="0.2">
      <c r="A9" s="15" t="s">
        <v>24</v>
      </c>
      <c r="B9" s="45">
        <v>32</v>
      </c>
      <c r="C9" s="45">
        <v>30</v>
      </c>
      <c r="D9" s="45">
        <v>22</v>
      </c>
      <c r="E9" s="45">
        <v>25</v>
      </c>
      <c r="F9" s="45">
        <v>22</v>
      </c>
      <c r="G9" s="45">
        <v>17</v>
      </c>
      <c r="H9" s="45">
        <v>18</v>
      </c>
      <c r="I9" s="45">
        <v>17</v>
      </c>
      <c r="J9" s="45">
        <v>21</v>
      </c>
      <c r="K9" s="16">
        <v>27</v>
      </c>
      <c r="L9" s="9">
        <v>32</v>
      </c>
      <c r="M9" s="9">
        <v>18</v>
      </c>
      <c r="N9" s="9">
        <v>20</v>
      </c>
      <c r="O9" s="9">
        <v>25</v>
      </c>
    </row>
    <row r="10" spans="1:15" ht="27.5" customHeight="1" x14ac:dyDescent="0.2">
      <c r="A10" s="17" t="s">
        <v>25</v>
      </c>
      <c r="B10" s="46">
        <v>5</v>
      </c>
      <c r="C10" s="46">
        <v>1</v>
      </c>
      <c r="D10" s="46">
        <v>2</v>
      </c>
      <c r="E10" s="46">
        <v>3</v>
      </c>
      <c r="F10" s="46">
        <v>1</v>
      </c>
      <c r="G10" s="46">
        <v>0</v>
      </c>
      <c r="H10" s="46">
        <v>0</v>
      </c>
      <c r="I10" s="46">
        <v>1</v>
      </c>
      <c r="J10" s="46">
        <v>1</v>
      </c>
      <c r="K10" s="9">
        <v>2</v>
      </c>
      <c r="L10" s="9">
        <v>1</v>
      </c>
      <c r="M10" s="9">
        <v>1</v>
      </c>
      <c r="N10" s="9">
        <v>2</v>
      </c>
      <c r="O10" s="9">
        <v>2</v>
      </c>
    </row>
    <row r="11" spans="1:15" x14ac:dyDescent="0.2">
      <c r="A11" s="17" t="s">
        <v>26</v>
      </c>
      <c r="B11" s="46">
        <v>29</v>
      </c>
      <c r="C11" s="46">
        <v>35</v>
      </c>
      <c r="D11" s="46">
        <v>43</v>
      </c>
      <c r="E11" s="46">
        <v>48</v>
      </c>
      <c r="F11" s="46">
        <v>50</v>
      </c>
      <c r="G11" s="46">
        <v>43</v>
      </c>
      <c r="H11" s="46">
        <v>52</v>
      </c>
      <c r="I11" s="46">
        <v>37</v>
      </c>
      <c r="J11" s="46">
        <v>58</v>
      </c>
      <c r="K11" s="63">
        <v>39</v>
      </c>
      <c r="L11" s="9">
        <v>31</v>
      </c>
      <c r="M11" s="9">
        <v>26</v>
      </c>
      <c r="N11" s="9">
        <v>43</v>
      </c>
      <c r="O11" s="9">
        <v>45</v>
      </c>
    </row>
    <row r="12" spans="1:15" ht="30" x14ac:dyDescent="0.2">
      <c r="A12" s="17" t="s">
        <v>27</v>
      </c>
      <c r="B12" s="46">
        <v>109</v>
      </c>
      <c r="C12" s="46">
        <v>130</v>
      </c>
      <c r="D12" s="46">
        <v>152</v>
      </c>
      <c r="E12" s="46">
        <v>182</v>
      </c>
      <c r="F12" s="46">
        <v>191</v>
      </c>
      <c r="G12" s="46">
        <v>200</v>
      </c>
      <c r="H12" s="46">
        <v>205</v>
      </c>
      <c r="I12" s="46">
        <v>208</v>
      </c>
      <c r="J12" s="46">
        <v>255</v>
      </c>
      <c r="K12" s="9">
        <v>262</v>
      </c>
      <c r="L12" s="9">
        <v>234</v>
      </c>
      <c r="M12" s="9">
        <v>264</v>
      </c>
      <c r="N12" s="9">
        <v>264</v>
      </c>
      <c r="O12" s="9">
        <v>281</v>
      </c>
    </row>
    <row r="13" spans="1:15" x14ac:dyDescent="0.2">
      <c r="A13" s="17" t="s">
        <v>28</v>
      </c>
      <c r="B13" s="50">
        <v>219931</v>
      </c>
      <c r="C13" s="50">
        <v>257621</v>
      </c>
      <c r="D13" s="50">
        <v>664244</v>
      </c>
      <c r="E13" s="50">
        <v>557832</v>
      </c>
      <c r="F13" s="50">
        <v>466181</v>
      </c>
      <c r="G13" s="50">
        <v>322051</v>
      </c>
      <c r="H13" s="50">
        <v>853384</v>
      </c>
      <c r="I13" s="50">
        <v>533394</v>
      </c>
      <c r="J13" s="52">
        <v>504913</v>
      </c>
      <c r="K13" s="62">
        <v>499292</v>
      </c>
      <c r="L13" s="21">
        <v>644277</v>
      </c>
      <c r="M13" s="21">
        <v>528394</v>
      </c>
      <c r="N13" s="21">
        <v>607716</v>
      </c>
      <c r="O13" s="21">
        <v>648267</v>
      </c>
    </row>
    <row r="14" spans="1:15" x14ac:dyDescent="0.2">
      <c r="A14" s="85" t="s">
        <v>35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</row>
    <row r="15" spans="1:15" x14ac:dyDescent="0.2">
      <c r="A15" s="15" t="s">
        <v>29</v>
      </c>
      <c r="B15" s="44">
        <v>4</v>
      </c>
      <c r="C15" s="44">
        <v>13</v>
      </c>
      <c r="D15" s="44">
        <v>16</v>
      </c>
      <c r="E15" s="44">
        <v>21</v>
      </c>
      <c r="F15" s="44">
        <v>11</v>
      </c>
      <c r="G15" s="44">
        <v>11</v>
      </c>
      <c r="H15" s="45">
        <v>6</v>
      </c>
      <c r="I15" s="45">
        <v>5</v>
      </c>
      <c r="J15" s="44">
        <v>5</v>
      </c>
      <c r="K15" s="16">
        <v>4</v>
      </c>
      <c r="L15" s="9">
        <v>4</v>
      </c>
      <c r="M15" s="9">
        <v>4</v>
      </c>
      <c r="N15" s="9">
        <v>4</v>
      </c>
      <c r="O15" s="9">
        <v>5</v>
      </c>
    </row>
    <row r="16" spans="1:15" x14ac:dyDescent="0.2">
      <c r="A16" s="17" t="s">
        <v>30</v>
      </c>
      <c r="B16" s="46">
        <v>109</v>
      </c>
      <c r="C16" s="46">
        <v>130</v>
      </c>
      <c r="D16" s="46">
        <v>153</v>
      </c>
      <c r="E16" s="46">
        <v>184</v>
      </c>
      <c r="F16" s="46">
        <v>191</v>
      </c>
      <c r="G16" s="46">
        <v>200</v>
      </c>
      <c r="H16" s="46">
        <v>205</v>
      </c>
      <c r="I16" s="46">
        <v>208</v>
      </c>
      <c r="J16" s="46">
        <v>255</v>
      </c>
      <c r="K16" s="9">
        <v>262</v>
      </c>
      <c r="L16" s="9">
        <v>234</v>
      </c>
      <c r="M16" s="9">
        <v>264</v>
      </c>
      <c r="N16" s="9">
        <v>264</v>
      </c>
      <c r="O16" s="9">
        <v>281</v>
      </c>
    </row>
    <row r="17" spans="1:15" x14ac:dyDescent="0.2">
      <c r="A17" s="17" t="s">
        <v>31</v>
      </c>
      <c r="B17" s="46">
        <v>68</v>
      </c>
      <c r="C17" s="46">
        <v>81</v>
      </c>
      <c r="D17" s="46">
        <v>89</v>
      </c>
      <c r="E17" s="46">
        <v>105</v>
      </c>
      <c r="F17" s="46">
        <v>109</v>
      </c>
      <c r="G17" s="46">
        <v>98</v>
      </c>
      <c r="H17" s="46">
        <v>87</v>
      </c>
      <c r="I17" s="46">
        <v>73</v>
      </c>
      <c r="J17" s="46">
        <v>77</v>
      </c>
      <c r="K17" s="9">
        <v>77</v>
      </c>
      <c r="L17" s="9">
        <v>68</v>
      </c>
      <c r="M17" s="9">
        <v>78</v>
      </c>
      <c r="N17" s="9">
        <v>79</v>
      </c>
      <c r="O17" s="9">
        <v>70</v>
      </c>
    </row>
    <row r="18" spans="1:15" x14ac:dyDescent="0.2">
      <c r="A18" s="17" t="s">
        <v>32</v>
      </c>
      <c r="B18" s="47">
        <v>0.62</v>
      </c>
      <c r="C18" s="47">
        <v>0.62</v>
      </c>
      <c r="D18" s="47">
        <v>0.59</v>
      </c>
      <c r="E18" s="47">
        <v>0.56999999999999995</v>
      </c>
      <c r="F18" s="47">
        <v>0.56999999999999995</v>
      </c>
      <c r="G18" s="47">
        <v>0.49</v>
      </c>
      <c r="H18" s="47">
        <v>0.42</v>
      </c>
      <c r="I18" s="48">
        <v>0.35</v>
      </c>
      <c r="J18" s="49">
        <v>0.3</v>
      </c>
      <c r="K18" s="25">
        <v>0.28999999999999998</v>
      </c>
      <c r="L18" s="25">
        <v>0.28999999999999998</v>
      </c>
      <c r="M18" s="25">
        <v>0.3</v>
      </c>
      <c r="N18" s="25">
        <v>0.3</v>
      </c>
      <c r="O18" s="25">
        <v>0.25</v>
      </c>
    </row>
    <row r="19" spans="1:15" x14ac:dyDescent="0.2">
      <c r="A19" s="17" t="s">
        <v>33</v>
      </c>
      <c r="B19" s="50">
        <v>49949</v>
      </c>
      <c r="C19" s="50">
        <v>69165</v>
      </c>
      <c r="D19" s="50">
        <v>221614</v>
      </c>
      <c r="E19" s="50">
        <v>290690</v>
      </c>
      <c r="F19" s="50">
        <v>256690</v>
      </c>
      <c r="G19" s="50">
        <v>181473</v>
      </c>
      <c r="H19" s="50">
        <v>622781</v>
      </c>
      <c r="I19" s="51">
        <v>414627</v>
      </c>
      <c r="J19" s="52">
        <v>275845</v>
      </c>
      <c r="K19" s="21">
        <v>355325</v>
      </c>
      <c r="L19" s="67">
        <v>429553</v>
      </c>
      <c r="M19" s="68">
        <v>316249</v>
      </c>
      <c r="N19" s="68">
        <v>387817</v>
      </c>
      <c r="O19" s="68">
        <v>429990</v>
      </c>
    </row>
    <row r="20" spans="1:15" x14ac:dyDescent="0.2">
      <c r="A20" s="17" t="s">
        <v>34</v>
      </c>
      <c r="B20" s="50">
        <v>169982</v>
      </c>
      <c r="C20" s="50">
        <v>138562</v>
      </c>
      <c r="D20" s="50">
        <v>442630</v>
      </c>
      <c r="E20" s="50">
        <v>267142</v>
      </c>
      <c r="F20" s="50">
        <v>209491</v>
      </c>
      <c r="G20" s="50">
        <v>140579</v>
      </c>
      <c r="H20" s="50">
        <v>230603</v>
      </c>
      <c r="I20" s="50">
        <v>118767</v>
      </c>
      <c r="J20" s="52">
        <v>229068</v>
      </c>
      <c r="K20" s="62">
        <v>143967</v>
      </c>
      <c r="L20" s="67">
        <v>214724</v>
      </c>
      <c r="M20" s="68">
        <v>222145</v>
      </c>
      <c r="N20" s="68">
        <v>219899</v>
      </c>
      <c r="O20" s="68">
        <v>218276</v>
      </c>
    </row>
    <row r="22" spans="1:15" x14ac:dyDescent="0.2">
      <c r="E22" s="1" t="s">
        <v>38</v>
      </c>
    </row>
    <row r="23" spans="1:15" x14ac:dyDescent="0.2">
      <c r="A23" s="7" t="s">
        <v>16</v>
      </c>
    </row>
    <row r="24" spans="1:15" x14ac:dyDescent="0.2">
      <c r="A24" s="14"/>
    </row>
    <row r="25" spans="1:15" x14ac:dyDescent="0.2">
      <c r="A25" s="83" t="s">
        <v>36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</row>
    <row r="26" spans="1:15" x14ac:dyDescent="0.2">
      <c r="A26" s="15" t="s">
        <v>24</v>
      </c>
      <c r="B26" s="45">
        <v>10</v>
      </c>
      <c r="C26" s="45">
        <v>5</v>
      </c>
      <c r="D26" s="45">
        <v>6</v>
      </c>
      <c r="E26" s="45">
        <v>6</v>
      </c>
      <c r="F26" s="45">
        <v>7</v>
      </c>
      <c r="G26" s="45">
        <v>10</v>
      </c>
      <c r="H26" s="45">
        <v>12</v>
      </c>
      <c r="I26" s="45">
        <v>12</v>
      </c>
      <c r="J26" s="45">
        <v>13</v>
      </c>
      <c r="K26" s="16">
        <v>15</v>
      </c>
      <c r="L26" s="9">
        <v>18</v>
      </c>
      <c r="M26" s="9">
        <v>13</v>
      </c>
      <c r="N26" s="9">
        <v>8</v>
      </c>
      <c r="O26" s="9">
        <v>5</v>
      </c>
    </row>
    <row r="27" spans="1:15" ht="27.5" customHeight="1" x14ac:dyDescent="0.2">
      <c r="A27" s="17" t="s">
        <v>25</v>
      </c>
      <c r="B27" s="46">
        <v>0</v>
      </c>
      <c r="C27" s="46">
        <v>1</v>
      </c>
      <c r="D27" s="46">
        <v>1</v>
      </c>
      <c r="E27" s="46">
        <v>3</v>
      </c>
      <c r="F27" s="46">
        <v>1</v>
      </c>
      <c r="G27" s="46">
        <v>0</v>
      </c>
      <c r="H27" s="46">
        <v>1</v>
      </c>
      <c r="I27" s="46">
        <v>2</v>
      </c>
      <c r="J27" s="46">
        <v>2</v>
      </c>
      <c r="K27" s="9">
        <v>5</v>
      </c>
      <c r="L27" s="9">
        <v>3</v>
      </c>
      <c r="M27" s="9">
        <v>6</v>
      </c>
      <c r="N27" s="9">
        <v>2</v>
      </c>
      <c r="O27" s="9">
        <v>3</v>
      </c>
    </row>
    <row r="28" spans="1:15" x14ac:dyDescent="0.2">
      <c r="A28" s="17" t="s">
        <v>26</v>
      </c>
      <c r="B28" s="46">
        <v>2</v>
      </c>
      <c r="C28" s="46">
        <v>1</v>
      </c>
      <c r="D28" s="46">
        <v>2</v>
      </c>
      <c r="E28" s="46">
        <v>5</v>
      </c>
      <c r="F28" s="46">
        <v>1</v>
      </c>
      <c r="G28" s="46">
        <v>5</v>
      </c>
      <c r="H28" s="46">
        <v>4</v>
      </c>
      <c r="I28" s="46">
        <v>2</v>
      </c>
      <c r="J28" s="46">
        <v>4</v>
      </c>
      <c r="K28" s="9">
        <v>10</v>
      </c>
      <c r="L28" s="9">
        <v>7</v>
      </c>
      <c r="M28" s="9">
        <v>7</v>
      </c>
      <c r="N28" s="9">
        <v>3</v>
      </c>
      <c r="O28" s="9">
        <v>3</v>
      </c>
    </row>
    <row r="29" spans="1:15" ht="30" x14ac:dyDescent="0.2">
      <c r="A29" s="17" t="s">
        <v>27</v>
      </c>
      <c r="B29" s="46">
        <v>22</v>
      </c>
      <c r="C29" s="46">
        <v>23</v>
      </c>
      <c r="D29" s="46">
        <v>22</v>
      </c>
      <c r="E29" s="46">
        <v>21</v>
      </c>
      <c r="F29" s="46">
        <v>21</v>
      </c>
      <c r="G29" s="46">
        <v>28</v>
      </c>
      <c r="H29" s="46">
        <v>30</v>
      </c>
      <c r="I29" s="46">
        <v>28</v>
      </c>
      <c r="J29" s="46">
        <v>30</v>
      </c>
      <c r="K29" s="9">
        <v>37</v>
      </c>
      <c r="L29" s="9">
        <v>44</v>
      </c>
      <c r="M29" s="9">
        <v>49</v>
      </c>
      <c r="N29" s="9">
        <v>47</v>
      </c>
      <c r="O29" s="9">
        <v>35</v>
      </c>
    </row>
    <row r="30" spans="1:15" x14ac:dyDescent="0.2">
      <c r="A30" s="17" t="s">
        <v>28</v>
      </c>
      <c r="B30" s="50">
        <v>0</v>
      </c>
      <c r="C30" s="50">
        <v>0</v>
      </c>
      <c r="D30" s="50">
        <v>0</v>
      </c>
      <c r="E30" s="50">
        <v>19203</v>
      </c>
      <c r="F30" s="50">
        <v>13490</v>
      </c>
      <c r="G30" s="50">
        <v>56082</v>
      </c>
      <c r="H30" s="50">
        <v>68581</v>
      </c>
      <c r="I30" s="50">
        <v>52092</v>
      </c>
      <c r="J30" s="52">
        <v>58737</v>
      </c>
      <c r="K30" s="28">
        <v>89750</v>
      </c>
      <c r="L30" s="28">
        <v>522043</v>
      </c>
      <c r="M30" s="28">
        <v>253320</v>
      </c>
      <c r="N30" s="28">
        <v>68137</v>
      </c>
      <c r="O30" s="28">
        <v>21742</v>
      </c>
    </row>
    <row r="31" spans="1:15" x14ac:dyDescent="0.2">
      <c r="A31" s="85" t="s">
        <v>35</v>
      </c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</row>
    <row r="32" spans="1:15" x14ac:dyDescent="0.2">
      <c r="A32" s="15" t="s">
        <v>29</v>
      </c>
      <c r="B32" s="44">
        <v>22</v>
      </c>
      <c r="C32" s="44">
        <v>28</v>
      </c>
      <c r="D32" s="44">
        <v>2</v>
      </c>
      <c r="E32" s="44">
        <v>5</v>
      </c>
      <c r="F32" s="44">
        <v>3</v>
      </c>
      <c r="G32" s="44">
        <v>3</v>
      </c>
      <c r="H32" s="45">
        <v>2</v>
      </c>
      <c r="I32" s="45">
        <v>1</v>
      </c>
      <c r="J32" s="44">
        <v>2</v>
      </c>
      <c r="K32" s="16">
        <v>2</v>
      </c>
      <c r="L32" s="9">
        <v>4</v>
      </c>
      <c r="M32" s="9">
        <v>5</v>
      </c>
      <c r="N32" s="9">
        <v>6</v>
      </c>
      <c r="O32" s="9">
        <v>7</v>
      </c>
    </row>
    <row r="33" spans="1:15" x14ac:dyDescent="0.2">
      <c r="A33" s="17" t="s">
        <v>30</v>
      </c>
      <c r="B33" s="46">
        <v>23</v>
      </c>
      <c r="C33" s="46">
        <v>24</v>
      </c>
      <c r="D33" s="46">
        <v>22</v>
      </c>
      <c r="E33" s="46">
        <v>21</v>
      </c>
      <c r="F33" s="46">
        <v>21</v>
      </c>
      <c r="G33" s="46">
        <v>28</v>
      </c>
      <c r="H33" s="46">
        <v>30</v>
      </c>
      <c r="I33" s="46">
        <v>28</v>
      </c>
      <c r="J33" s="46">
        <v>30</v>
      </c>
      <c r="K33" s="9">
        <v>37</v>
      </c>
      <c r="L33" s="9">
        <v>44</v>
      </c>
      <c r="M33" s="9">
        <v>49</v>
      </c>
      <c r="N33" s="9">
        <v>47</v>
      </c>
      <c r="O33" s="9">
        <v>35</v>
      </c>
    </row>
    <row r="34" spans="1:15" x14ac:dyDescent="0.2">
      <c r="A34" s="17" t="s">
        <v>31</v>
      </c>
      <c r="B34" s="46">
        <v>14</v>
      </c>
      <c r="C34" s="46">
        <v>15</v>
      </c>
      <c r="D34" s="46">
        <v>16</v>
      </c>
      <c r="E34" s="46">
        <v>12</v>
      </c>
      <c r="F34" s="46">
        <v>11</v>
      </c>
      <c r="G34" s="46">
        <v>13</v>
      </c>
      <c r="H34" s="46">
        <v>9</v>
      </c>
      <c r="I34" s="46">
        <v>8</v>
      </c>
      <c r="J34" s="46">
        <v>9</v>
      </c>
      <c r="K34" s="9">
        <v>11</v>
      </c>
      <c r="L34" s="9">
        <v>14</v>
      </c>
      <c r="M34" s="9">
        <v>15</v>
      </c>
      <c r="N34" s="9">
        <v>16</v>
      </c>
      <c r="O34" s="9">
        <v>7</v>
      </c>
    </row>
    <row r="35" spans="1:15" x14ac:dyDescent="0.2">
      <c r="A35" s="17" t="s">
        <v>32</v>
      </c>
      <c r="B35" s="47">
        <v>0.64</v>
      </c>
      <c r="C35" s="47">
        <v>0.63</v>
      </c>
      <c r="D35" s="47">
        <v>0.73</v>
      </c>
      <c r="E35" s="47">
        <v>0.56999999999999995</v>
      </c>
      <c r="F35" s="47">
        <v>0.56999999999999995</v>
      </c>
      <c r="G35" s="47">
        <v>0.46</v>
      </c>
      <c r="H35" s="47">
        <v>0.37</v>
      </c>
      <c r="I35" s="48">
        <v>0.28999999999999998</v>
      </c>
      <c r="J35" s="49">
        <v>0.3</v>
      </c>
      <c r="K35" s="25">
        <v>0.3</v>
      </c>
      <c r="L35" s="25">
        <v>0.32</v>
      </c>
      <c r="M35" s="25">
        <v>0.31</v>
      </c>
      <c r="N35" s="25">
        <v>0.35</v>
      </c>
      <c r="O35" s="25">
        <v>0.2</v>
      </c>
    </row>
    <row r="36" spans="1:15" x14ac:dyDescent="0.2">
      <c r="A36" s="17" t="s">
        <v>33</v>
      </c>
      <c r="B36" s="50">
        <v>0</v>
      </c>
      <c r="C36" s="50">
        <v>0</v>
      </c>
      <c r="D36" s="50">
        <v>0</v>
      </c>
      <c r="E36" s="50">
        <v>15203</v>
      </c>
      <c r="F36" s="50">
        <v>13140</v>
      </c>
      <c r="G36" s="50">
        <v>34155</v>
      </c>
      <c r="H36" s="50">
        <v>40805</v>
      </c>
      <c r="I36" s="51">
        <v>39852</v>
      </c>
      <c r="J36" s="52">
        <v>39715</v>
      </c>
      <c r="K36" s="28">
        <v>82457</v>
      </c>
      <c r="L36" s="28">
        <v>138771</v>
      </c>
      <c r="M36" s="28">
        <v>84891</v>
      </c>
      <c r="N36" s="28">
        <v>5220</v>
      </c>
      <c r="O36" s="28">
        <v>6620</v>
      </c>
    </row>
    <row r="37" spans="1:15" x14ac:dyDescent="0.2">
      <c r="A37" s="17" t="s">
        <v>34</v>
      </c>
      <c r="B37" s="50">
        <v>0</v>
      </c>
      <c r="C37" s="50">
        <v>0</v>
      </c>
      <c r="D37" s="50">
        <v>0</v>
      </c>
      <c r="E37" s="50">
        <v>4000</v>
      </c>
      <c r="F37" s="50">
        <v>350</v>
      </c>
      <c r="G37" s="50">
        <v>21927</v>
      </c>
      <c r="H37" s="50">
        <v>27776</v>
      </c>
      <c r="I37" s="50">
        <v>12240</v>
      </c>
      <c r="J37" s="52">
        <v>19022</v>
      </c>
      <c r="K37" s="28">
        <v>7293</v>
      </c>
      <c r="L37" s="28">
        <v>383272</v>
      </c>
      <c r="M37" s="28">
        <v>168629</v>
      </c>
      <c r="N37" s="28">
        <v>62917</v>
      </c>
      <c r="O37" s="28">
        <v>15122</v>
      </c>
    </row>
    <row r="40" spans="1:15" x14ac:dyDescent="0.2">
      <c r="A40" s="8" t="s">
        <v>17</v>
      </c>
    </row>
    <row r="41" spans="1:15" x14ac:dyDescent="0.2">
      <c r="A41" s="14"/>
    </row>
    <row r="42" spans="1:15" x14ac:dyDescent="0.2">
      <c r="A42" s="83" t="s">
        <v>36</v>
      </c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</row>
    <row r="43" spans="1:15" x14ac:dyDescent="0.2">
      <c r="A43" s="15" t="s">
        <v>24</v>
      </c>
      <c r="B43" s="46">
        <v>2</v>
      </c>
      <c r="C43" s="46">
        <v>1</v>
      </c>
      <c r="D43" s="46">
        <v>6</v>
      </c>
      <c r="E43" s="46">
        <v>6</v>
      </c>
      <c r="F43" s="46">
        <v>8</v>
      </c>
      <c r="G43" s="46">
        <v>2</v>
      </c>
      <c r="H43" s="46">
        <v>1</v>
      </c>
      <c r="I43" s="46">
        <v>0</v>
      </c>
      <c r="J43" s="46">
        <v>12</v>
      </c>
      <c r="K43" s="41">
        <v>1</v>
      </c>
      <c r="L43" s="41">
        <v>1</v>
      </c>
      <c r="M43" s="41">
        <v>1</v>
      </c>
      <c r="N43" s="41">
        <v>2</v>
      </c>
      <c r="O43" s="41">
        <v>7</v>
      </c>
    </row>
    <row r="44" spans="1:15" ht="30" x14ac:dyDescent="0.2">
      <c r="A44" s="17" t="s">
        <v>25</v>
      </c>
      <c r="B44" s="46">
        <v>0</v>
      </c>
      <c r="C44" s="46">
        <v>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1">
        <v>0</v>
      </c>
      <c r="L44" s="41">
        <v>0</v>
      </c>
      <c r="M44" s="41">
        <v>0</v>
      </c>
      <c r="N44" s="41">
        <v>1</v>
      </c>
      <c r="O44" s="41">
        <v>0</v>
      </c>
    </row>
    <row r="45" spans="1:15" x14ac:dyDescent="0.2">
      <c r="A45" s="17" t="s">
        <v>26</v>
      </c>
      <c r="B45" s="46">
        <v>0</v>
      </c>
      <c r="C45" s="46">
        <v>0</v>
      </c>
      <c r="D45" s="46">
        <v>0</v>
      </c>
      <c r="E45" s="46">
        <v>0</v>
      </c>
      <c r="F45" s="46">
        <v>2</v>
      </c>
      <c r="G45" s="46">
        <v>0</v>
      </c>
      <c r="H45" s="46">
        <v>0</v>
      </c>
      <c r="I45" s="46">
        <v>1</v>
      </c>
      <c r="J45" s="46">
        <v>1</v>
      </c>
      <c r="K45" s="41">
        <v>1</v>
      </c>
      <c r="L45" s="41">
        <v>0</v>
      </c>
      <c r="M45" s="41">
        <v>0</v>
      </c>
      <c r="N45" s="41">
        <v>1</v>
      </c>
      <c r="O45" s="41">
        <v>0</v>
      </c>
    </row>
    <row r="46" spans="1:15" ht="30" x14ac:dyDescent="0.2">
      <c r="A46" s="17" t="s">
        <v>27</v>
      </c>
      <c r="B46" s="46">
        <v>1</v>
      </c>
      <c r="C46" s="46">
        <v>1</v>
      </c>
      <c r="D46" s="46">
        <v>1</v>
      </c>
      <c r="E46" s="46">
        <v>1</v>
      </c>
      <c r="F46" s="46">
        <v>3</v>
      </c>
      <c r="G46" s="46">
        <v>3</v>
      </c>
      <c r="H46" s="46">
        <v>3</v>
      </c>
      <c r="I46" s="46">
        <v>3</v>
      </c>
      <c r="J46" s="46">
        <v>3</v>
      </c>
      <c r="K46" s="41">
        <v>4</v>
      </c>
      <c r="L46" s="41">
        <v>4</v>
      </c>
      <c r="M46" s="41">
        <v>4</v>
      </c>
      <c r="N46" s="41">
        <v>3</v>
      </c>
      <c r="O46" s="41">
        <v>3</v>
      </c>
    </row>
    <row r="47" spans="1:15" x14ac:dyDescent="0.2">
      <c r="A47" s="17" t="s">
        <v>28</v>
      </c>
      <c r="B47" s="50">
        <v>0</v>
      </c>
      <c r="C47" s="50">
        <v>0</v>
      </c>
      <c r="D47" s="50">
        <v>0</v>
      </c>
      <c r="E47" s="50">
        <v>0</v>
      </c>
      <c r="F47" s="50">
        <v>2720</v>
      </c>
      <c r="G47" s="50">
        <v>7110</v>
      </c>
      <c r="H47" s="50">
        <v>0</v>
      </c>
      <c r="I47" s="50">
        <v>0</v>
      </c>
      <c r="J47" s="61">
        <v>0</v>
      </c>
      <c r="K47" s="38">
        <v>0</v>
      </c>
      <c r="L47" s="54">
        <v>2000</v>
      </c>
      <c r="M47" s="54">
        <v>3876</v>
      </c>
      <c r="N47" s="54">
        <v>4652</v>
      </c>
      <c r="O47" s="54">
        <v>0</v>
      </c>
    </row>
    <row r="48" spans="1:15" x14ac:dyDescent="0.2">
      <c r="A48" s="85" t="s">
        <v>35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</row>
    <row r="49" spans="1:15" x14ac:dyDescent="0.2">
      <c r="A49" s="15" t="s">
        <v>29</v>
      </c>
      <c r="B49" s="44">
        <v>0</v>
      </c>
      <c r="C49" s="44">
        <v>0</v>
      </c>
      <c r="D49" s="44">
        <v>1</v>
      </c>
      <c r="E49" s="44">
        <v>1</v>
      </c>
      <c r="F49" s="44">
        <v>0</v>
      </c>
      <c r="G49" s="44">
        <v>0</v>
      </c>
      <c r="H49" s="45">
        <v>0</v>
      </c>
      <c r="I49" s="45">
        <v>3</v>
      </c>
      <c r="J49" s="44">
        <v>1</v>
      </c>
      <c r="K49" s="16">
        <v>1</v>
      </c>
      <c r="L49" s="9">
        <v>0</v>
      </c>
      <c r="M49" s="9">
        <v>0</v>
      </c>
      <c r="N49" s="9">
        <v>1</v>
      </c>
      <c r="O49" s="9">
        <v>1</v>
      </c>
    </row>
    <row r="50" spans="1:15" x14ac:dyDescent="0.2">
      <c r="A50" s="17" t="s">
        <v>30</v>
      </c>
      <c r="B50" s="46">
        <v>1</v>
      </c>
      <c r="C50" s="46">
        <v>1</v>
      </c>
      <c r="D50" s="46">
        <v>1</v>
      </c>
      <c r="E50" s="46">
        <v>1</v>
      </c>
      <c r="F50" s="46">
        <v>3</v>
      </c>
      <c r="G50" s="46">
        <v>3</v>
      </c>
      <c r="H50" s="46">
        <v>3</v>
      </c>
      <c r="I50" s="46">
        <v>2</v>
      </c>
      <c r="J50" s="46">
        <v>2</v>
      </c>
      <c r="K50" s="9">
        <v>3</v>
      </c>
      <c r="L50" s="9">
        <v>3</v>
      </c>
      <c r="M50" s="9">
        <v>3</v>
      </c>
      <c r="N50" s="9">
        <v>3</v>
      </c>
      <c r="O50" s="9">
        <v>3</v>
      </c>
    </row>
    <row r="51" spans="1:15" x14ac:dyDescent="0.2">
      <c r="A51" s="17" t="s">
        <v>31</v>
      </c>
      <c r="B51" s="46">
        <v>1</v>
      </c>
      <c r="C51" s="46">
        <v>1</v>
      </c>
      <c r="D51" s="46">
        <v>1</v>
      </c>
      <c r="E51" s="46">
        <v>1</v>
      </c>
      <c r="F51" s="46">
        <v>1</v>
      </c>
      <c r="G51" s="46">
        <v>1</v>
      </c>
      <c r="H51" s="46">
        <v>1</v>
      </c>
      <c r="I51" s="46">
        <v>1</v>
      </c>
      <c r="J51" s="46">
        <v>1</v>
      </c>
      <c r="K51" s="9">
        <v>1</v>
      </c>
      <c r="L51" s="9">
        <v>1</v>
      </c>
      <c r="M51" s="9">
        <v>1</v>
      </c>
      <c r="N51" s="9">
        <v>1</v>
      </c>
      <c r="O51" s="9">
        <v>1</v>
      </c>
    </row>
    <row r="52" spans="1:15" x14ac:dyDescent="0.2">
      <c r="A52" s="17" t="s">
        <v>32</v>
      </c>
      <c r="B52" s="47">
        <v>1</v>
      </c>
      <c r="C52" s="47">
        <v>1</v>
      </c>
      <c r="D52" s="47">
        <v>1</v>
      </c>
      <c r="E52" s="47">
        <v>1</v>
      </c>
      <c r="F52" s="47">
        <v>0.33</v>
      </c>
      <c r="G52" s="47">
        <v>0.33</v>
      </c>
      <c r="H52" s="47">
        <v>0.33</v>
      </c>
      <c r="I52" s="48">
        <v>0.5</v>
      </c>
      <c r="J52" s="49">
        <v>0.5</v>
      </c>
      <c r="K52" s="25">
        <v>0.33</v>
      </c>
      <c r="L52" s="25">
        <v>0.33</v>
      </c>
      <c r="M52" s="25">
        <v>0.33</v>
      </c>
      <c r="N52" s="25">
        <v>0.33</v>
      </c>
      <c r="O52" s="25">
        <v>0.33</v>
      </c>
    </row>
    <row r="53" spans="1:15" x14ac:dyDescent="0.2">
      <c r="A53" s="17" t="s">
        <v>33</v>
      </c>
      <c r="B53" s="50">
        <v>0</v>
      </c>
      <c r="C53" s="50">
        <v>0</v>
      </c>
      <c r="D53" s="50">
        <v>0</v>
      </c>
      <c r="E53" s="50">
        <v>0</v>
      </c>
      <c r="F53" s="50">
        <v>1500</v>
      </c>
      <c r="G53" s="50">
        <v>0</v>
      </c>
      <c r="H53" s="50">
        <v>0</v>
      </c>
      <c r="I53" s="51">
        <v>0</v>
      </c>
      <c r="J53" s="52">
        <v>0</v>
      </c>
      <c r="K53" s="21">
        <v>0</v>
      </c>
      <c r="L53" s="53">
        <v>0</v>
      </c>
      <c r="M53" s="53">
        <v>0</v>
      </c>
      <c r="N53" s="53">
        <v>0</v>
      </c>
      <c r="O53" s="53">
        <v>0</v>
      </c>
    </row>
    <row r="54" spans="1:15" x14ac:dyDescent="0.2">
      <c r="A54" s="17" t="s">
        <v>34</v>
      </c>
      <c r="B54" s="50">
        <v>0</v>
      </c>
      <c r="C54" s="50">
        <v>0</v>
      </c>
      <c r="D54" s="50">
        <v>0</v>
      </c>
      <c r="E54" s="50">
        <v>0</v>
      </c>
      <c r="F54" s="50">
        <v>1220</v>
      </c>
      <c r="G54" s="50">
        <v>7110</v>
      </c>
      <c r="H54" s="50">
        <v>0</v>
      </c>
      <c r="I54" s="50">
        <v>0</v>
      </c>
      <c r="J54" s="52">
        <v>2065</v>
      </c>
      <c r="K54" s="21">
        <v>0</v>
      </c>
      <c r="L54" s="54">
        <v>2000</v>
      </c>
      <c r="M54" s="53">
        <v>3848</v>
      </c>
      <c r="N54" s="53">
        <v>4652</v>
      </c>
      <c r="O54" s="53">
        <v>0</v>
      </c>
    </row>
    <row r="57" spans="1:15" hidden="1" x14ac:dyDescent="0.2">
      <c r="A57" s="11" t="s">
        <v>21</v>
      </c>
    </row>
    <row r="58" spans="1:15" hidden="1" x14ac:dyDescent="0.2">
      <c r="A58" s="14"/>
    </row>
    <row r="59" spans="1:15" ht="16" hidden="1" thickBot="1" x14ac:dyDescent="0.25">
      <c r="A59" s="87" t="s">
        <v>36</v>
      </c>
      <c r="B59" s="87"/>
      <c r="C59" s="87"/>
      <c r="D59" s="87"/>
      <c r="E59" s="87"/>
      <c r="F59" s="87"/>
      <c r="G59" s="87"/>
      <c r="H59" s="87"/>
      <c r="I59" s="87"/>
      <c r="J59" s="87"/>
      <c r="K59" s="87"/>
    </row>
    <row r="60" spans="1:15" hidden="1" x14ac:dyDescent="0.2">
      <c r="A60" s="15" t="s">
        <v>24</v>
      </c>
      <c r="B60" s="18"/>
      <c r="C60" s="18"/>
      <c r="D60" s="18"/>
      <c r="E60" s="18"/>
      <c r="F60" s="18"/>
      <c r="G60" s="18"/>
      <c r="H60" s="18"/>
      <c r="I60" s="18"/>
      <c r="J60" s="18"/>
      <c r="K60" s="16"/>
    </row>
    <row r="61" spans="1:15" ht="30" hidden="1" x14ac:dyDescent="0.2">
      <c r="A61" s="17" t="s">
        <v>25</v>
      </c>
      <c r="B61" s="19"/>
      <c r="C61" s="19"/>
      <c r="D61" s="19"/>
      <c r="E61" s="19"/>
      <c r="F61" s="19"/>
      <c r="G61" s="19"/>
      <c r="H61" s="19"/>
      <c r="I61" s="19"/>
      <c r="J61" s="19"/>
      <c r="K61" s="9"/>
    </row>
    <row r="62" spans="1:15" hidden="1" x14ac:dyDescent="0.2">
      <c r="A62" s="17" t="s">
        <v>26</v>
      </c>
      <c r="B62" s="19"/>
      <c r="C62" s="19"/>
      <c r="D62" s="19"/>
      <c r="E62" s="19"/>
      <c r="F62" s="19"/>
      <c r="G62" s="19"/>
      <c r="H62" s="19"/>
      <c r="I62" s="19"/>
      <c r="J62" s="19"/>
      <c r="K62" s="9"/>
    </row>
    <row r="63" spans="1:15" ht="30" hidden="1" x14ac:dyDescent="0.2">
      <c r="A63" s="17" t="s">
        <v>27</v>
      </c>
      <c r="B63" s="19"/>
      <c r="C63" s="19"/>
      <c r="D63" s="19"/>
      <c r="E63" s="19"/>
      <c r="F63" s="19"/>
      <c r="G63" s="19"/>
      <c r="H63" s="19"/>
      <c r="I63" s="19"/>
      <c r="J63" s="19"/>
      <c r="K63" s="9"/>
    </row>
    <row r="64" spans="1:15" hidden="1" x14ac:dyDescent="0.2">
      <c r="A64" s="17" t="s">
        <v>28</v>
      </c>
      <c r="B64" s="20"/>
      <c r="C64" s="20"/>
      <c r="D64" s="20"/>
      <c r="E64" s="20"/>
      <c r="F64" s="20"/>
      <c r="G64" s="20"/>
      <c r="H64" s="20"/>
      <c r="I64" s="20"/>
      <c r="J64" s="21"/>
      <c r="K64" s="9"/>
    </row>
    <row r="65" spans="1:11" ht="16" hidden="1" thickBot="1" x14ac:dyDescent="0.25">
      <c r="A65" s="87" t="s">
        <v>35</v>
      </c>
      <c r="B65" s="87"/>
      <c r="C65" s="87"/>
      <c r="D65" s="87"/>
      <c r="E65" s="87"/>
      <c r="F65" s="87"/>
      <c r="G65" s="87"/>
      <c r="H65" s="87"/>
      <c r="I65" s="87"/>
      <c r="J65" s="87"/>
      <c r="K65" s="87"/>
    </row>
    <row r="66" spans="1:11" hidden="1" x14ac:dyDescent="0.2">
      <c r="A66" s="15" t="s">
        <v>29</v>
      </c>
      <c r="B66" s="22"/>
      <c r="C66" s="22"/>
      <c r="D66" s="22"/>
      <c r="E66" s="22"/>
      <c r="F66" s="22"/>
      <c r="G66" s="22"/>
      <c r="H66" s="18"/>
      <c r="I66" s="18"/>
      <c r="J66" s="22"/>
      <c r="K66" s="16"/>
    </row>
    <row r="67" spans="1:11" hidden="1" x14ac:dyDescent="0.2">
      <c r="A67" s="17" t="s">
        <v>30</v>
      </c>
      <c r="B67" s="19"/>
      <c r="C67" s="19"/>
      <c r="D67" s="19"/>
      <c r="E67" s="19"/>
      <c r="F67" s="19"/>
      <c r="G67" s="19"/>
      <c r="H67" s="19"/>
      <c r="I67" s="19"/>
      <c r="J67" s="19"/>
      <c r="K67" s="9"/>
    </row>
    <row r="68" spans="1:11" hidden="1" x14ac:dyDescent="0.2">
      <c r="A68" s="17" t="s">
        <v>31</v>
      </c>
      <c r="B68" s="19"/>
      <c r="C68" s="19"/>
      <c r="D68" s="19"/>
      <c r="E68" s="19"/>
      <c r="F68" s="19"/>
      <c r="G68" s="19"/>
      <c r="H68" s="19"/>
      <c r="I68" s="19"/>
      <c r="J68" s="19"/>
      <c r="K68" s="9"/>
    </row>
    <row r="69" spans="1:11" hidden="1" x14ac:dyDescent="0.2">
      <c r="A69" s="17" t="s">
        <v>32</v>
      </c>
      <c r="B69" s="23"/>
      <c r="C69" s="23"/>
      <c r="D69" s="23"/>
      <c r="E69" s="23"/>
      <c r="F69" s="23"/>
      <c r="G69" s="23"/>
      <c r="H69" s="23"/>
      <c r="I69" s="24"/>
      <c r="J69" s="25"/>
      <c r="K69" s="9"/>
    </row>
    <row r="70" spans="1:11" hidden="1" x14ac:dyDescent="0.2">
      <c r="A70" s="17" t="s">
        <v>33</v>
      </c>
      <c r="B70" s="20"/>
      <c r="C70" s="20"/>
      <c r="D70" s="20"/>
      <c r="E70" s="20"/>
      <c r="F70" s="20"/>
      <c r="G70" s="20"/>
      <c r="H70" s="20"/>
      <c r="I70" s="26"/>
      <c r="J70" s="21"/>
      <c r="K70" s="9"/>
    </row>
    <row r="71" spans="1:11" hidden="1" x14ac:dyDescent="0.2">
      <c r="A71" s="17" t="s">
        <v>34</v>
      </c>
      <c r="B71" s="20"/>
      <c r="C71" s="20"/>
      <c r="D71" s="20"/>
      <c r="E71" s="20"/>
      <c r="F71" s="20"/>
      <c r="G71" s="20"/>
      <c r="H71" s="20"/>
      <c r="I71" s="20"/>
      <c r="J71" s="21"/>
      <c r="K71" s="9"/>
    </row>
    <row r="72" spans="1:11" hidden="1" x14ac:dyDescent="0.2"/>
    <row r="73" spans="1:11" hidden="1" x14ac:dyDescent="0.2"/>
    <row r="74" spans="1:11" hidden="1" x14ac:dyDescent="0.2">
      <c r="A74" s="12" t="s">
        <v>22</v>
      </c>
    </row>
    <row r="75" spans="1:11" hidden="1" x14ac:dyDescent="0.2">
      <c r="A75" s="14"/>
    </row>
    <row r="76" spans="1:11" ht="16" hidden="1" thickBot="1" x14ac:dyDescent="0.25">
      <c r="A76" s="87" t="s">
        <v>36</v>
      </c>
      <c r="B76" s="87"/>
      <c r="C76" s="87"/>
      <c r="D76" s="87"/>
      <c r="E76" s="87"/>
      <c r="F76" s="87"/>
      <c r="G76" s="87"/>
      <c r="H76" s="87"/>
      <c r="I76" s="87"/>
      <c r="J76" s="87"/>
      <c r="K76" s="87"/>
    </row>
    <row r="77" spans="1:11" hidden="1" x14ac:dyDescent="0.2">
      <c r="A77" s="15" t="s">
        <v>24</v>
      </c>
      <c r="B77" s="18"/>
      <c r="C77" s="18"/>
      <c r="D77" s="18"/>
      <c r="E77" s="18"/>
      <c r="F77" s="18"/>
      <c r="G77" s="18"/>
      <c r="H77" s="18"/>
      <c r="I77" s="18"/>
      <c r="J77" s="18"/>
      <c r="K77" s="16"/>
    </row>
    <row r="78" spans="1:11" ht="30" hidden="1" x14ac:dyDescent="0.2">
      <c r="A78" s="17" t="s">
        <v>25</v>
      </c>
      <c r="B78" s="19"/>
      <c r="C78" s="19"/>
      <c r="D78" s="19"/>
      <c r="E78" s="19"/>
      <c r="F78" s="19"/>
      <c r="G78" s="19"/>
      <c r="H78" s="19"/>
      <c r="I78" s="19"/>
      <c r="J78" s="19"/>
      <c r="K78" s="9"/>
    </row>
    <row r="79" spans="1:11" hidden="1" x14ac:dyDescent="0.2">
      <c r="A79" s="17" t="s">
        <v>26</v>
      </c>
      <c r="B79" s="19"/>
      <c r="C79" s="19"/>
      <c r="D79" s="19"/>
      <c r="E79" s="19"/>
      <c r="F79" s="19"/>
      <c r="G79" s="19"/>
      <c r="H79" s="19"/>
      <c r="I79" s="19"/>
      <c r="J79" s="19"/>
      <c r="K79" s="9"/>
    </row>
    <row r="80" spans="1:11" ht="30" hidden="1" x14ac:dyDescent="0.2">
      <c r="A80" s="17" t="s">
        <v>27</v>
      </c>
      <c r="B80" s="19"/>
      <c r="C80" s="19"/>
      <c r="D80" s="19"/>
      <c r="E80" s="19"/>
      <c r="F80" s="19"/>
      <c r="G80" s="19"/>
      <c r="H80" s="19"/>
      <c r="I80" s="19"/>
      <c r="J80" s="19"/>
      <c r="K80" s="9"/>
    </row>
    <row r="81" spans="1:11" hidden="1" x14ac:dyDescent="0.2">
      <c r="A81" s="17" t="s">
        <v>28</v>
      </c>
      <c r="B81" s="20"/>
      <c r="C81" s="20"/>
      <c r="D81" s="20"/>
      <c r="E81" s="20"/>
      <c r="F81" s="20"/>
      <c r="G81" s="20"/>
      <c r="H81" s="20"/>
      <c r="I81" s="20"/>
      <c r="J81" s="21"/>
      <c r="K81" s="9"/>
    </row>
    <row r="82" spans="1:11" ht="16" hidden="1" thickBot="1" x14ac:dyDescent="0.25">
      <c r="A82" s="87" t="s">
        <v>35</v>
      </c>
      <c r="B82" s="87"/>
      <c r="C82" s="87"/>
      <c r="D82" s="87"/>
      <c r="E82" s="87"/>
      <c r="F82" s="87"/>
      <c r="G82" s="87"/>
      <c r="H82" s="87"/>
      <c r="I82" s="87"/>
      <c r="J82" s="87"/>
      <c r="K82" s="87"/>
    </row>
    <row r="83" spans="1:11" hidden="1" x14ac:dyDescent="0.2">
      <c r="A83" s="15" t="s">
        <v>29</v>
      </c>
      <c r="B83" s="22"/>
      <c r="C83" s="22"/>
      <c r="D83" s="22"/>
      <c r="E83" s="22"/>
      <c r="F83" s="22"/>
      <c r="G83" s="22"/>
      <c r="H83" s="18"/>
      <c r="I83" s="18"/>
      <c r="J83" s="22"/>
      <c r="K83" s="16"/>
    </row>
    <row r="84" spans="1:11" hidden="1" x14ac:dyDescent="0.2">
      <c r="A84" s="17" t="s">
        <v>30</v>
      </c>
      <c r="B84" s="19"/>
      <c r="C84" s="19"/>
      <c r="D84" s="19"/>
      <c r="E84" s="19"/>
      <c r="F84" s="19"/>
      <c r="G84" s="19"/>
      <c r="H84" s="19"/>
      <c r="I84" s="19"/>
      <c r="J84" s="19"/>
      <c r="K84" s="9"/>
    </row>
    <row r="85" spans="1:11" hidden="1" x14ac:dyDescent="0.2">
      <c r="A85" s="17" t="s">
        <v>31</v>
      </c>
      <c r="B85" s="19"/>
      <c r="C85" s="19"/>
      <c r="D85" s="19"/>
      <c r="E85" s="19"/>
      <c r="F85" s="19"/>
      <c r="G85" s="19"/>
      <c r="H85" s="19"/>
      <c r="I85" s="19"/>
      <c r="J85" s="19"/>
      <c r="K85" s="9"/>
    </row>
    <row r="86" spans="1:11" hidden="1" x14ac:dyDescent="0.2">
      <c r="A86" s="17" t="s">
        <v>32</v>
      </c>
      <c r="B86" s="23"/>
      <c r="C86" s="23"/>
      <c r="D86" s="23"/>
      <c r="E86" s="23"/>
      <c r="F86" s="23"/>
      <c r="G86" s="23"/>
      <c r="H86" s="23"/>
      <c r="I86" s="24"/>
      <c r="J86" s="25"/>
      <c r="K86" s="9"/>
    </row>
    <row r="87" spans="1:11" hidden="1" x14ac:dyDescent="0.2">
      <c r="A87" s="17" t="s">
        <v>33</v>
      </c>
      <c r="B87" s="20"/>
      <c r="C87" s="20"/>
      <c r="D87" s="20"/>
      <c r="E87" s="20"/>
      <c r="F87" s="20"/>
      <c r="G87" s="20"/>
      <c r="H87" s="20"/>
      <c r="I87" s="26"/>
      <c r="J87" s="21"/>
      <c r="K87" s="9"/>
    </row>
    <row r="88" spans="1:11" hidden="1" x14ac:dyDescent="0.2">
      <c r="A88" s="17" t="s">
        <v>34</v>
      </c>
      <c r="B88" s="20"/>
      <c r="C88" s="20"/>
      <c r="D88" s="20"/>
      <c r="E88" s="20"/>
      <c r="F88" s="20"/>
      <c r="G88" s="20"/>
      <c r="H88" s="20"/>
      <c r="I88" s="20"/>
      <c r="J88" s="21"/>
      <c r="K88" s="9"/>
    </row>
    <row r="89" spans="1:11" hidden="1" x14ac:dyDescent="0.2"/>
    <row r="90" spans="1:11" hidden="1" x14ac:dyDescent="0.2"/>
    <row r="91" spans="1:11" hidden="1" x14ac:dyDescent="0.2">
      <c r="A91" s="13" t="s">
        <v>23</v>
      </c>
    </row>
    <row r="92" spans="1:11" hidden="1" x14ac:dyDescent="0.2"/>
    <row r="93" spans="1:11" ht="16" hidden="1" thickBot="1" x14ac:dyDescent="0.25">
      <c r="A93" s="87" t="s">
        <v>36</v>
      </c>
      <c r="B93" s="87"/>
      <c r="C93" s="87"/>
      <c r="D93" s="87"/>
      <c r="E93" s="87"/>
      <c r="F93" s="87"/>
      <c r="G93" s="87"/>
      <c r="H93" s="87"/>
      <c r="I93" s="87"/>
      <c r="J93" s="87"/>
      <c r="K93" s="87"/>
    </row>
    <row r="94" spans="1:11" hidden="1" x14ac:dyDescent="0.2">
      <c r="A94" s="15" t="s">
        <v>24</v>
      </c>
      <c r="B94" s="18"/>
      <c r="C94" s="18"/>
      <c r="D94" s="18"/>
      <c r="E94" s="18"/>
      <c r="F94" s="18"/>
      <c r="G94" s="18"/>
      <c r="H94" s="18"/>
      <c r="I94" s="18"/>
      <c r="J94" s="18"/>
      <c r="K94" s="16"/>
    </row>
    <row r="95" spans="1:11" ht="30" hidden="1" x14ac:dyDescent="0.2">
      <c r="A95" s="17" t="s">
        <v>25</v>
      </c>
      <c r="B95" s="19"/>
      <c r="C95" s="19"/>
      <c r="D95" s="19"/>
      <c r="E95" s="19"/>
      <c r="F95" s="19"/>
      <c r="G95" s="19"/>
      <c r="H95" s="19"/>
      <c r="I95" s="19"/>
      <c r="J95" s="19"/>
      <c r="K95" s="9"/>
    </row>
    <row r="96" spans="1:11" hidden="1" x14ac:dyDescent="0.2">
      <c r="A96" s="17" t="s">
        <v>26</v>
      </c>
      <c r="B96" s="19"/>
      <c r="C96" s="19"/>
      <c r="D96" s="19"/>
      <c r="E96" s="19"/>
      <c r="F96" s="19"/>
      <c r="G96" s="19"/>
      <c r="H96" s="19"/>
      <c r="I96" s="19"/>
      <c r="J96" s="19"/>
      <c r="K96" s="9"/>
    </row>
    <row r="97" spans="1:15" ht="30" hidden="1" x14ac:dyDescent="0.2">
      <c r="A97" s="17" t="s">
        <v>27</v>
      </c>
      <c r="B97" s="19"/>
      <c r="C97" s="19"/>
      <c r="D97" s="19"/>
      <c r="E97" s="19"/>
      <c r="F97" s="19"/>
      <c r="G97" s="19"/>
      <c r="H97" s="19"/>
      <c r="I97" s="19"/>
      <c r="J97" s="19"/>
      <c r="K97" s="9"/>
    </row>
    <row r="98" spans="1:15" hidden="1" x14ac:dyDescent="0.2">
      <c r="A98" s="17" t="s">
        <v>28</v>
      </c>
      <c r="B98" s="20"/>
      <c r="C98" s="20"/>
      <c r="D98" s="20"/>
      <c r="E98" s="20"/>
      <c r="F98" s="20"/>
      <c r="G98" s="20"/>
      <c r="H98" s="20"/>
      <c r="I98" s="20"/>
      <c r="J98" s="21"/>
      <c r="K98" s="9"/>
    </row>
    <row r="99" spans="1:15" ht="16" hidden="1" thickBot="1" x14ac:dyDescent="0.25">
      <c r="A99" s="87" t="s">
        <v>35</v>
      </c>
      <c r="B99" s="87"/>
      <c r="C99" s="87"/>
      <c r="D99" s="87"/>
      <c r="E99" s="87"/>
      <c r="F99" s="87"/>
      <c r="G99" s="87"/>
      <c r="H99" s="87"/>
      <c r="I99" s="87"/>
      <c r="J99" s="87"/>
      <c r="K99" s="87"/>
    </row>
    <row r="100" spans="1:15" hidden="1" x14ac:dyDescent="0.2">
      <c r="A100" s="15" t="s">
        <v>29</v>
      </c>
      <c r="B100" s="22"/>
      <c r="C100" s="22"/>
      <c r="D100" s="22"/>
      <c r="E100" s="22"/>
      <c r="F100" s="22"/>
      <c r="G100" s="22"/>
      <c r="H100" s="18"/>
      <c r="I100" s="18"/>
      <c r="J100" s="22"/>
      <c r="K100" s="16"/>
    </row>
    <row r="101" spans="1:15" hidden="1" x14ac:dyDescent="0.2">
      <c r="A101" s="17" t="s">
        <v>30</v>
      </c>
      <c r="B101" s="19"/>
      <c r="C101" s="19"/>
      <c r="D101" s="19"/>
      <c r="E101" s="19"/>
      <c r="F101" s="19"/>
      <c r="G101" s="19"/>
      <c r="H101" s="19"/>
      <c r="I101" s="19"/>
      <c r="J101" s="19"/>
      <c r="K101" s="9"/>
    </row>
    <row r="102" spans="1:15" hidden="1" x14ac:dyDescent="0.2">
      <c r="A102" s="17" t="s">
        <v>31</v>
      </c>
      <c r="B102" s="19"/>
      <c r="C102" s="19"/>
      <c r="D102" s="19"/>
      <c r="E102" s="19"/>
      <c r="F102" s="19"/>
      <c r="G102" s="19"/>
      <c r="H102" s="19"/>
      <c r="I102" s="19"/>
      <c r="J102" s="19"/>
      <c r="K102" s="9"/>
    </row>
    <row r="103" spans="1:15" hidden="1" x14ac:dyDescent="0.2">
      <c r="A103" s="17" t="s">
        <v>32</v>
      </c>
      <c r="B103" s="23"/>
      <c r="C103" s="23"/>
      <c r="D103" s="23"/>
      <c r="E103" s="23"/>
      <c r="F103" s="23"/>
      <c r="G103" s="23"/>
      <c r="H103" s="23"/>
      <c r="I103" s="24"/>
      <c r="J103" s="25"/>
      <c r="K103" s="9"/>
    </row>
    <row r="104" spans="1:15" hidden="1" x14ac:dyDescent="0.2">
      <c r="A104" s="17" t="s">
        <v>33</v>
      </c>
      <c r="B104" s="20"/>
      <c r="C104" s="20"/>
      <c r="D104" s="20"/>
      <c r="E104" s="20"/>
      <c r="F104" s="20"/>
      <c r="G104" s="20"/>
      <c r="H104" s="20"/>
      <c r="I104" s="26"/>
      <c r="J104" s="21"/>
      <c r="K104" s="9"/>
    </row>
    <row r="105" spans="1:15" hidden="1" x14ac:dyDescent="0.2">
      <c r="A105" s="17" t="s">
        <v>34</v>
      </c>
      <c r="B105" s="20"/>
      <c r="C105" s="20"/>
      <c r="D105" s="20"/>
      <c r="E105" s="20"/>
      <c r="F105" s="20"/>
      <c r="G105" s="20"/>
      <c r="H105" s="20"/>
      <c r="I105" s="20"/>
      <c r="J105" s="21"/>
      <c r="K105" s="9"/>
    </row>
    <row r="107" spans="1:15" x14ac:dyDescent="0.2">
      <c r="A107" s="29" t="s">
        <v>41</v>
      </c>
    </row>
    <row r="108" spans="1:15" x14ac:dyDescent="0.2">
      <c r="A108" s="14"/>
    </row>
    <row r="109" spans="1:15" x14ac:dyDescent="0.2">
      <c r="A109" s="83" t="s">
        <v>36</v>
      </c>
      <c r="B109" s="84"/>
      <c r="C109" s="84"/>
      <c r="D109" s="84"/>
      <c r="E109" s="84"/>
      <c r="F109" s="84"/>
      <c r="G109" s="84"/>
      <c r="H109" s="84"/>
      <c r="I109" s="84"/>
      <c r="J109" s="84"/>
      <c r="K109" s="84"/>
      <c r="L109" s="84"/>
      <c r="M109" s="84"/>
      <c r="N109" s="84"/>
      <c r="O109" s="84"/>
    </row>
    <row r="110" spans="1:15" x14ac:dyDescent="0.2">
      <c r="A110" s="15" t="s">
        <v>24</v>
      </c>
      <c r="B110" s="45">
        <f>SUM(B43,B26,B9)</f>
        <v>44</v>
      </c>
      <c r="C110" s="45">
        <f t="shared" ref="C110:L110" si="0">SUM(C43,C26,C9)</f>
        <v>36</v>
      </c>
      <c r="D110" s="45">
        <f t="shared" si="0"/>
        <v>34</v>
      </c>
      <c r="E110" s="45">
        <f t="shared" si="0"/>
        <v>37</v>
      </c>
      <c r="F110" s="45">
        <f t="shared" si="0"/>
        <v>37</v>
      </c>
      <c r="G110" s="45">
        <f t="shared" si="0"/>
        <v>29</v>
      </c>
      <c r="H110" s="45">
        <f t="shared" si="0"/>
        <v>31</v>
      </c>
      <c r="I110" s="45">
        <f t="shared" si="0"/>
        <v>29</v>
      </c>
      <c r="J110" s="45">
        <f t="shared" si="0"/>
        <v>46</v>
      </c>
      <c r="K110" s="45">
        <f t="shared" si="0"/>
        <v>43</v>
      </c>
      <c r="L110" s="18">
        <f t="shared" si="0"/>
        <v>51</v>
      </c>
      <c r="M110" s="18">
        <f t="shared" ref="M110:N114" si="1">SUM(M43,M26,M9)</f>
        <v>32</v>
      </c>
      <c r="N110" s="18">
        <f t="shared" si="1"/>
        <v>30</v>
      </c>
      <c r="O110" s="18">
        <f t="shared" ref="O110" si="2">SUM(O43,O26,O9)</f>
        <v>37</v>
      </c>
    </row>
    <row r="111" spans="1:15" ht="30" x14ac:dyDescent="0.2">
      <c r="A111" s="17" t="s">
        <v>25</v>
      </c>
      <c r="B111" s="45">
        <f t="shared" ref="B111:L111" si="3">SUM(B44,B27,B10)</f>
        <v>5</v>
      </c>
      <c r="C111" s="45">
        <f t="shared" si="3"/>
        <v>2</v>
      </c>
      <c r="D111" s="45">
        <f t="shared" si="3"/>
        <v>3</v>
      </c>
      <c r="E111" s="45">
        <f t="shared" si="3"/>
        <v>6</v>
      </c>
      <c r="F111" s="45">
        <f t="shared" si="3"/>
        <v>2</v>
      </c>
      <c r="G111" s="45">
        <f t="shared" si="3"/>
        <v>0</v>
      </c>
      <c r="H111" s="45">
        <f t="shared" si="3"/>
        <v>1</v>
      </c>
      <c r="I111" s="45">
        <f t="shared" si="3"/>
        <v>3</v>
      </c>
      <c r="J111" s="45">
        <f t="shared" si="3"/>
        <v>3</v>
      </c>
      <c r="K111" s="45">
        <f t="shared" si="3"/>
        <v>7</v>
      </c>
      <c r="L111" s="18">
        <f t="shared" si="3"/>
        <v>4</v>
      </c>
      <c r="M111" s="18">
        <f t="shared" si="1"/>
        <v>7</v>
      </c>
      <c r="N111" s="18">
        <f t="shared" si="1"/>
        <v>5</v>
      </c>
      <c r="O111" s="18">
        <f t="shared" ref="O111" si="4">SUM(O44,O27,O10)</f>
        <v>5</v>
      </c>
    </row>
    <row r="112" spans="1:15" x14ac:dyDescent="0.2">
      <c r="A112" s="17" t="s">
        <v>26</v>
      </c>
      <c r="B112" s="45">
        <f t="shared" ref="B112:L112" si="5">SUM(B45,B28,B11)</f>
        <v>31</v>
      </c>
      <c r="C112" s="45">
        <f t="shared" si="5"/>
        <v>36</v>
      </c>
      <c r="D112" s="45">
        <f t="shared" si="5"/>
        <v>45</v>
      </c>
      <c r="E112" s="45">
        <f t="shared" si="5"/>
        <v>53</v>
      </c>
      <c r="F112" s="45">
        <f t="shared" si="5"/>
        <v>53</v>
      </c>
      <c r="G112" s="45">
        <f t="shared" si="5"/>
        <v>48</v>
      </c>
      <c r="H112" s="45">
        <f t="shared" si="5"/>
        <v>56</v>
      </c>
      <c r="I112" s="45">
        <f t="shared" si="5"/>
        <v>40</v>
      </c>
      <c r="J112" s="45">
        <f t="shared" si="5"/>
        <v>63</v>
      </c>
      <c r="K112" s="45">
        <f t="shared" si="5"/>
        <v>50</v>
      </c>
      <c r="L112" s="18">
        <f t="shared" si="5"/>
        <v>38</v>
      </c>
      <c r="M112" s="18">
        <f t="shared" si="1"/>
        <v>33</v>
      </c>
      <c r="N112" s="18">
        <f t="shared" si="1"/>
        <v>47</v>
      </c>
      <c r="O112" s="18">
        <f t="shared" ref="O112" si="6">SUM(O45,O28,O11)</f>
        <v>48</v>
      </c>
    </row>
    <row r="113" spans="1:15" ht="30" x14ac:dyDescent="0.2">
      <c r="A113" s="17" t="s">
        <v>27</v>
      </c>
      <c r="B113" s="45">
        <f t="shared" ref="B113:L113" si="7">SUM(B46,B29,B12)</f>
        <v>132</v>
      </c>
      <c r="C113" s="45">
        <f t="shared" si="7"/>
        <v>154</v>
      </c>
      <c r="D113" s="45">
        <f t="shared" si="7"/>
        <v>175</v>
      </c>
      <c r="E113" s="45">
        <f t="shared" si="7"/>
        <v>204</v>
      </c>
      <c r="F113" s="45">
        <f t="shared" si="7"/>
        <v>215</v>
      </c>
      <c r="G113" s="45">
        <f t="shared" si="7"/>
        <v>231</v>
      </c>
      <c r="H113" s="45">
        <f t="shared" si="7"/>
        <v>238</v>
      </c>
      <c r="I113" s="45">
        <f t="shared" si="7"/>
        <v>239</v>
      </c>
      <c r="J113" s="45">
        <f t="shared" si="7"/>
        <v>288</v>
      </c>
      <c r="K113" s="45">
        <f t="shared" si="7"/>
        <v>303</v>
      </c>
      <c r="L113" s="18">
        <f t="shared" si="7"/>
        <v>282</v>
      </c>
      <c r="M113" s="18">
        <f t="shared" si="1"/>
        <v>317</v>
      </c>
      <c r="N113" s="18">
        <f t="shared" si="1"/>
        <v>314</v>
      </c>
      <c r="O113" s="18">
        <f t="shared" ref="O113" si="8">SUM(O46,O29,O12)</f>
        <v>319</v>
      </c>
    </row>
    <row r="114" spans="1:15" x14ac:dyDescent="0.2">
      <c r="A114" s="17" t="s">
        <v>28</v>
      </c>
      <c r="B114" s="55">
        <f t="shared" ref="B114:L116" si="9">SUM(B47,B30,B13)</f>
        <v>219931</v>
      </c>
      <c r="C114" s="55">
        <f t="shared" si="9"/>
        <v>257621</v>
      </c>
      <c r="D114" s="55">
        <f t="shared" si="9"/>
        <v>664244</v>
      </c>
      <c r="E114" s="55">
        <f t="shared" si="9"/>
        <v>577035</v>
      </c>
      <c r="F114" s="55">
        <f t="shared" si="9"/>
        <v>482391</v>
      </c>
      <c r="G114" s="55">
        <f t="shared" si="9"/>
        <v>385243</v>
      </c>
      <c r="H114" s="55">
        <f t="shared" si="9"/>
        <v>921965</v>
      </c>
      <c r="I114" s="55">
        <f t="shared" si="9"/>
        <v>585486</v>
      </c>
      <c r="J114" s="55">
        <f t="shared" si="9"/>
        <v>563650</v>
      </c>
      <c r="K114" s="55">
        <f t="shared" si="9"/>
        <v>589042</v>
      </c>
      <c r="L114" s="56">
        <f t="shared" si="9"/>
        <v>1168320</v>
      </c>
      <c r="M114" s="57">
        <f t="shared" si="1"/>
        <v>785590</v>
      </c>
      <c r="N114" s="57">
        <f t="shared" si="1"/>
        <v>680505</v>
      </c>
      <c r="O114" s="57">
        <f t="shared" ref="O114" si="10">SUM(O47,O30,O13)</f>
        <v>670009</v>
      </c>
    </row>
    <row r="115" spans="1:15" x14ac:dyDescent="0.2">
      <c r="A115" s="85" t="s">
        <v>35</v>
      </c>
      <c r="B115" s="86"/>
      <c r="C115" s="86"/>
      <c r="D115" s="86"/>
      <c r="E115" s="86"/>
      <c r="F115" s="86"/>
      <c r="G115" s="86"/>
      <c r="H115" s="86"/>
      <c r="I115" s="86"/>
      <c r="J115" s="86"/>
      <c r="K115" s="86"/>
      <c r="L115" s="86"/>
      <c r="M115" s="86"/>
      <c r="N115" s="86"/>
      <c r="O115" s="86"/>
    </row>
    <row r="116" spans="1:15" x14ac:dyDescent="0.2">
      <c r="A116" s="15" t="s">
        <v>29</v>
      </c>
      <c r="B116" s="45">
        <f t="shared" si="9"/>
        <v>26</v>
      </c>
      <c r="C116" s="45">
        <f t="shared" si="9"/>
        <v>41</v>
      </c>
      <c r="D116" s="45">
        <f t="shared" si="9"/>
        <v>19</v>
      </c>
      <c r="E116" s="45">
        <f t="shared" si="9"/>
        <v>27</v>
      </c>
      <c r="F116" s="45">
        <f t="shared" si="9"/>
        <v>14</v>
      </c>
      <c r="G116" s="45">
        <f t="shared" si="9"/>
        <v>14</v>
      </c>
      <c r="H116" s="45">
        <f t="shared" si="9"/>
        <v>8</v>
      </c>
      <c r="I116" s="45">
        <f t="shared" si="9"/>
        <v>9</v>
      </c>
      <c r="J116" s="45">
        <f t="shared" si="9"/>
        <v>8</v>
      </c>
      <c r="K116" s="45">
        <f t="shared" si="9"/>
        <v>7</v>
      </c>
      <c r="L116" s="18">
        <f t="shared" si="9"/>
        <v>8</v>
      </c>
      <c r="M116" s="18">
        <f t="shared" ref="M116:N118" si="11">SUM(M49,M32,M15)</f>
        <v>9</v>
      </c>
      <c r="N116" s="18">
        <f t="shared" si="11"/>
        <v>11</v>
      </c>
      <c r="O116" s="18">
        <f t="shared" ref="O116" si="12">SUM(O49,O32,O15)</f>
        <v>13</v>
      </c>
    </row>
    <row r="117" spans="1:15" x14ac:dyDescent="0.2">
      <c r="A117" s="17" t="s">
        <v>30</v>
      </c>
      <c r="B117" s="45">
        <f t="shared" ref="B117:L117" si="13">SUM(B50,B33,B16)</f>
        <v>133</v>
      </c>
      <c r="C117" s="45">
        <f t="shared" si="13"/>
        <v>155</v>
      </c>
      <c r="D117" s="45">
        <f t="shared" si="13"/>
        <v>176</v>
      </c>
      <c r="E117" s="45">
        <f t="shared" si="13"/>
        <v>206</v>
      </c>
      <c r="F117" s="45">
        <f t="shared" si="13"/>
        <v>215</v>
      </c>
      <c r="G117" s="45">
        <f t="shared" si="13"/>
        <v>231</v>
      </c>
      <c r="H117" s="45">
        <f t="shared" si="13"/>
        <v>238</v>
      </c>
      <c r="I117" s="45">
        <f t="shared" si="13"/>
        <v>238</v>
      </c>
      <c r="J117" s="45">
        <f t="shared" si="13"/>
        <v>287</v>
      </c>
      <c r="K117" s="45">
        <f t="shared" si="13"/>
        <v>302</v>
      </c>
      <c r="L117" s="18">
        <f t="shared" si="13"/>
        <v>281</v>
      </c>
      <c r="M117" s="18">
        <f t="shared" si="11"/>
        <v>316</v>
      </c>
      <c r="N117" s="18">
        <f t="shared" si="11"/>
        <v>314</v>
      </c>
      <c r="O117" s="18">
        <f t="shared" ref="O117" si="14">SUM(O50,O33,O16)</f>
        <v>319</v>
      </c>
    </row>
    <row r="118" spans="1:15" x14ac:dyDescent="0.2">
      <c r="A118" s="17" t="s">
        <v>31</v>
      </c>
      <c r="B118" s="45">
        <f t="shared" ref="B118:L118" si="15">SUM(B51,B34,B17)</f>
        <v>83</v>
      </c>
      <c r="C118" s="45">
        <f t="shared" si="15"/>
        <v>97</v>
      </c>
      <c r="D118" s="45">
        <f t="shared" si="15"/>
        <v>106</v>
      </c>
      <c r="E118" s="45">
        <f t="shared" si="15"/>
        <v>118</v>
      </c>
      <c r="F118" s="45">
        <f t="shared" si="15"/>
        <v>121</v>
      </c>
      <c r="G118" s="45">
        <f t="shared" si="15"/>
        <v>112</v>
      </c>
      <c r="H118" s="45">
        <f t="shared" si="15"/>
        <v>97</v>
      </c>
      <c r="I118" s="45">
        <f t="shared" si="15"/>
        <v>82</v>
      </c>
      <c r="J118" s="45">
        <f t="shared" si="15"/>
        <v>87</v>
      </c>
      <c r="K118" s="45">
        <f t="shared" si="15"/>
        <v>89</v>
      </c>
      <c r="L118" s="18">
        <f t="shared" si="15"/>
        <v>83</v>
      </c>
      <c r="M118" s="18">
        <f t="shared" si="11"/>
        <v>94</v>
      </c>
      <c r="N118" s="18">
        <f t="shared" si="11"/>
        <v>96</v>
      </c>
      <c r="O118" s="18">
        <f t="shared" ref="O118" si="16">SUM(O51,O34,O17)</f>
        <v>78</v>
      </c>
    </row>
    <row r="119" spans="1:15" x14ac:dyDescent="0.2">
      <c r="A119" s="17" t="s">
        <v>32</v>
      </c>
      <c r="B119" s="58">
        <f>B118/B117</f>
        <v>0.62406015037593987</v>
      </c>
      <c r="C119" s="58">
        <f t="shared" ref="C119:L119" si="17">C118/C117</f>
        <v>0.62580645161290327</v>
      </c>
      <c r="D119" s="58">
        <f t="shared" si="17"/>
        <v>0.60227272727272729</v>
      </c>
      <c r="E119" s="58">
        <f t="shared" si="17"/>
        <v>0.57281553398058249</v>
      </c>
      <c r="F119" s="58">
        <f t="shared" si="17"/>
        <v>0.56279069767441858</v>
      </c>
      <c r="G119" s="58">
        <f t="shared" si="17"/>
        <v>0.48484848484848486</v>
      </c>
      <c r="H119" s="58">
        <f t="shared" si="17"/>
        <v>0.40756302521008403</v>
      </c>
      <c r="I119" s="58">
        <f t="shared" si="17"/>
        <v>0.34453781512605042</v>
      </c>
      <c r="J119" s="58">
        <f t="shared" si="17"/>
        <v>0.30313588850174217</v>
      </c>
      <c r="K119" s="58">
        <f t="shared" si="17"/>
        <v>0.29470198675496689</v>
      </c>
      <c r="L119" s="59">
        <f t="shared" si="17"/>
        <v>0.29537366548042704</v>
      </c>
      <c r="M119" s="59">
        <f>M118/M117</f>
        <v>0.29746835443037972</v>
      </c>
      <c r="N119" s="59">
        <f>N118/N117</f>
        <v>0.30573248407643311</v>
      </c>
      <c r="O119" s="59">
        <f>O118/O117</f>
        <v>0.2445141065830721</v>
      </c>
    </row>
    <row r="120" spans="1:15" x14ac:dyDescent="0.2">
      <c r="A120" s="17" t="s">
        <v>33</v>
      </c>
      <c r="B120" s="50">
        <f t="shared" ref="B120:L120" si="18">SUM(B53,B36,B19)</f>
        <v>49949</v>
      </c>
      <c r="C120" s="50">
        <f t="shared" si="18"/>
        <v>69165</v>
      </c>
      <c r="D120" s="50">
        <f t="shared" si="18"/>
        <v>221614</v>
      </c>
      <c r="E120" s="50">
        <f t="shared" si="18"/>
        <v>305893</v>
      </c>
      <c r="F120" s="50">
        <f t="shared" si="18"/>
        <v>271330</v>
      </c>
      <c r="G120" s="50">
        <f t="shared" si="18"/>
        <v>215628</v>
      </c>
      <c r="H120" s="50">
        <f t="shared" si="18"/>
        <v>663586</v>
      </c>
      <c r="I120" s="50">
        <f t="shared" si="18"/>
        <v>454479</v>
      </c>
      <c r="J120" s="50">
        <f t="shared" si="18"/>
        <v>315560</v>
      </c>
      <c r="K120" s="50">
        <f t="shared" si="18"/>
        <v>437782</v>
      </c>
      <c r="L120" s="20">
        <f t="shared" si="18"/>
        <v>568324</v>
      </c>
      <c r="M120" s="60">
        <f t="shared" ref="M120:O121" si="19">SUM(M53,M36,M19)</f>
        <v>401140</v>
      </c>
      <c r="N120" s="60">
        <f t="shared" si="19"/>
        <v>393037</v>
      </c>
      <c r="O120" s="60">
        <f t="shared" si="19"/>
        <v>436610</v>
      </c>
    </row>
    <row r="121" spans="1:15" x14ac:dyDescent="0.2">
      <c r="A121" s="17" t="s">
        <v>34</v>
      </c>
      <c r="B121" s="50">
        <f t="shared" ref="B121:K121" si="20">SUM(B54,B37,B20)</f>
        <v>169982</v>
      </c>
      <c r="C121" s="50">
        <f t="shared" si="20"/>
        <v>138562</v>
      </c>
      <c r="D121" s="50">
        <f t="shared" si="20"/>
        <v>442630</v>
      </c>
      <c r="E121" s="50">
        <f t="shared" si="20"/>
        <v>271142</v>
      </c>
      <c r="F121" s="50">
        <f t="shared" si="20"/>
        <v>211061</v>
      </c>
      <c r="G121" s="50">
        <f t="shared" si="20"/>
        <v>169616</v>
      </c>
      <c r="H121" s="50">
        <f t="shared" si="20"/>
        <v>258379</v>
      </c>
      <c r="I121" s="50">
        <f t="shared" si="20"/>
        <v>131007</v>
      </c>
      <c r="J121" s="50">
        <f t="shared" si="20"/>
        <v>250155</v>
      </c>
      <c r="K121" s="50">
        <f t="shared" si="20"/>
        <v>151260</v>
      </c>
      <c r="L121" s="60">
        <f>SUM(L54,L37,L20)</f>
        <v>599996</v>
      </c>
      <c r="M121" s="60">
        <f t="shared" si="19"/>
        <v>394622</v>
      </c>
      <c r="N121" s="60">
        <f t="shared" si="19"/>
        <v>287468</v>
      </c>
      <c r="O121" s="60">
        <f t="shared" si="19"/>
        <v>233398</v>
      </c>
    </row>
  </sheetData>
  <mergeCells count="16">
    <mergeCell ref="A42:O42"/>
    <mergeCell ref="A48:O48"/>
    <mergeCell ref="A109:O109"/>
    <mergeCell ref="A115:O115"/>
    <mergeCell ref="A1:K1"/>
    <mergeCell ref="A2:K2"/>
    <mergeCell ref="A8:O8"/>
    <mergeCell ref="A14:O14"/>
    <mergeCell ref="A25:O25"/>
    <mergeCell ref="A31:O31"/>
    <mergeCell ref="A93:K93"/>
    <mergeCell ref="A99:K99"/>
    <mergeCell ref="A59:K59"/>
    <mergeCell ref="A65:K65"/>
    <mergeCell ref="A76:K76"/>
    <mergeCell ref="A82:K82"/>
  </mergeCells>
  <pageMargins left="0.29166666666666669" right="0.22500000000000001" top="0.75" bottom="0.75" header="0.3" footer="0.3"/>
  <pageSetup scale="77" fitToHeight="0" orientation="landscape" r:id="rId1"/>
  <ignoredErrors>
    <ignoredError sqref="B119:K11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38DC3-A2DF-F740-9D72-EF57B05962F5}">
  <dimension ref="A1:K16"/>
  <sheetViews>
    <sheetView workbookViewId="0">
      <selection activeCell="B12" sqref="B12"/>
    </sheetView>
  </sheetViews>
  <sheetFormatPr baseColWidth="10" defaultRowHeight="15" x14ac:dyDescent="0.2"/>
  <cols>
    <col min="1" max="1" width="18.33203125" bestFit="1" customWidth="1"/>
    <col min="2" max="7" width="12.1640625" bestFit="1" customWidth="1"/>
    <col min="8" max="9" width="13.1640625" bestFit="1" customWidth="1"/>
    <col min="11" max="11" width="14.6640625" bestFit="1" customWidth="1"/>
  </cols>
  <sheetData>
    <row r="1" spans="1:11" x14ac:dyDescent="0.2">
      <c r="B1" s="2" t="s">
        <v>6</v>
      </c>
      <c r="C1" s="2" t="s">
        <v>7</v>
      </c>
      <c r="D1" s="2" t="s">
        <v>8</v>
      </c>
      <c r="E1" s="2" t="s">
        <v>10</v>
      </c>
      <c r="F1" s="2" t="s">
        <v>42</v>
      </c>
      <c r="G1" s="2" t="s">
        <v>43</v>
      </c>
      <c r="H1" s="2" t="s">
        <v>45</v>
      </c>
      <c r="I1" s="2" t="s">
        <v>52</v>
      </c>
    </row>
    <row r="2" spans="1:11" x14ac:dyDescent="0.2">
      <c r="A2" s="3" t="s">
        <v>9</v>
      </c>
      <c r="B2" s="39">
        <v>112304270</v>
      </c>
      <c r="C2" s="39">
        <v>110929895</v>
      </c>
      <c r="D2" s="39">
        <v>109612283</v>
      </c>
      <c r="E2" s="40">
        <v>106878735</v>
      </c>
      <c r="F2" s="40">
        <v>118388115</v>
      </c>
      <c r="G2" s="40">
        <v>130788759</v>
      </c>
      <c r="H2" s="74">
        <v>126796737</v>
      </c>
      <c r="I2" s="74">
        <v>138819511</v>
      </c>
    </row>
    <row r="3" spans="1:11" x14ac:dyDescent="0.2">
      <c r="A3" s="7" t="s">
        <v>16</v>
      </c>
      <c r="B3" s="39">
        <v>61543835</v>
      </c>
      <c r="C3" s="39">
        <v>59306533</v>
      </c>
      <c r="D3" s="40">
        <v>58272583</v>
      </c>
      <c r="E3" s="40">
        <v>64572795</v>
      </c>
      <c r="F3" s="40">
        <v>78536903</v>
      </c>
      <c r="G3" s="40">
        <v>88110291</v>
      </c>
      <c r="H3" s="40">
        <v>86456120</v>
      </c>
      <c r="I3" s="28">
        <v>84781710</v>
      </c>
    </row>
    <row r="4" spans="1:11" x14ac:dyDescent="0.2">
      <c r="A4" s="8" t="s">
        <v>17</v>
      </c>
      <c r="B4" s="40">
        <v>8509560</v>
      </c>
      <c r="C4" s="40">
        <v>7273560</v>
      </c>
      <c r="D4" s="40">
        <v>6926744</v>
      </c>
      <c r="E4" s="40">
        <v>7569062</v>
      </c>
      <c r="F4" s="40">
        <v>7727561</v>
      </c>
      <c r="G4" s="40">
        <v>8643766</v>
      </c>
      <c r="H4" s="74">
        <v>8250179</v>
      </c>
      <c r="I4" s="74">
        <v>8894244</v>
      </c>
    </row>
    <row r="5" spans="1:11" x14ac:dyDescent="0.2">
      <c r="A5" t="s">
        <v>55</v>
      </c>
      <c r="B5" s="75">
        <f t="shared" ref="B5:H5" si="0">SUM(B14:B16)</f>
        <v>7873824.2599999998</v>
      </c>
      <c r="C5" s="75">
        <f t="shared" si="0"/>
        <v>6713406</v>
      </c>
      <c r="D5" s="75">
        <f t="shared" si="0"/>
        <v>5074708</v>
      </c>
      <c r="E5" s="75">
        <f t="shared" si="0"/>
        <v>6736753.0299999993</v>
      </c>
      <c r="F5" s="75">
        <f t="shared" si="0"/>
        <v>6658419</v>
      </c>
      <c r="G5" s="75">
        <f t="shared" si="0"/>
        <v>6360556.1200000001</v>
      </c>
      <c r="H5" s="75">
        <f t="shared" si="0"/>
        <v>5531394.4500000002</v>
      </c>
      <c r="I5" s="75">
        <f t="shared" ref="I5" si="1">SUM(I14:I16)</f>
        <v>5652855.8600000003</v>
      </c>
    </row>
    <row r="8" spans="1:11" x14ac:dyDescent="0.2">
      <c r="D8" s="76"/>
      <c r="G8" s="76"/>
      <c r="H8" s="76"/>
      <c r="I8" s="76"/>
      <c r="K8" s="77"/>
    </row>
    <row r="9" spans="1:11" x14ac:dyDescent="0.2">
      <c r="G9" s="76"/>
    </row>
    <row r="14" spans="1:11" x14ac:dyDescent="0.2">
      <c r="A14" s="11" t="s">
        <v>21</v>
      </c>
      <c r="B14" s="39">
        <v>3407301</v>
      </c>
      <c r="C14" s="39">
        <v>2924336</v>
      </c>
      <c r="D14" s="40">
        <v>2815426</v>
      </c>
      <c r="E14" s="40">
        <v>3345519</v>
      </c>
      <c r="F14" s="40">
        <v>3291941</v>
      </c>
      <c r="G14" s="40">
        <v>3299073</v>
      </c>
      <c r="H14" s="40">
        <v>3265749</v>
      </c>
      <c r="I14" s="40">
        <v>3265750</v>
      </c>
    </row>
    <row r="15" spans="1:11" x14ac:dyDescent="0.2">
      <c r="A15" s="12" t="s">
        <v>22</v>
      </c>
      <c r="B15" s="35">
        <v>3906350.26</v>
      </c>
      <c r="C15" s="35">
        <v>3140745</v>
      </c>
      <c r="D15" s="35">
        <v>1579318</v>
      </c>
      <c r="E15" s="28">
        <v>2696257.03</v>
      </c>
      <c r="F15" s="28">
        <v>2712962</v>
      </c>
      <c r="G15" s="28">
        <v>2127012.12</v>
      </c>
      <c r="H15" s="74">
        <v>1479406.45</v>
      </c>
      <c r="I15" s="74">
        <v>1430307.86</v>
      </c>
    </row>
    <row r="16" spans="1:11" x14ac:dyDescent="0.2">
      <c r="A16" s="13" t="s">
        <v>23</v>
      </c>
      <c r="B16" s="35">
        <v>560173</v>
      </c>
      <c r="C16" s="35">
        <v>648325</v>
      </c>
      <c r="D16" s="28">
        <v>679964</v>
      </c>
      <c r="E16" s="28">
        <v>694977</v>
      </c>
      <c r="F16" s="28">
        <v>653516</v>
      </c>
      <c r="G16" s="28">
        <v>934471</v>
      </c>
      <c r="H16" s="28">
        <v>786239</v>
      </c>
      <c r="I16" s="28">
        <v>956798</v>
      </c>
    </row>
  </sheetData>
  <phoneticPr fontId="16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0EBD4317B8EE40AEBFA4D0C4EF42C8" ma:contentTypeVersion="14" ma:contentTypeDescription="Create a new document." ma:contentTypeScope="" ma:versionID="4f0c3e543a7a417836efd21c37e7f0b2">
  <xsd:schema xmlns:xsd="http://www.w3.org/2001/XMLSchema" xmlns:xs="http://www.w3.org/2001/XMLSchema" xmlns:p="http://schemas.microsoft.com/office/2006/metadata/properties" xmlns:ns1="http://schemas.microsoft.com/sharepoint/v3" xmlns:ns2="27ac9ac9-0c7a-4e28-8be8-f053725fae33" xmlns:ns3="ba7fcba0-d0f3-40d6-9ede-d7b9f3653530" targetNamespace="http://schemas.microsoft.com/office/2006/metadata/properties" ma:root="true" ma:fieldsID="cbb4c5ad1e8095713a59b24f487d0a0b" ns1:_="" ns2:_="" ns3:_="">
    <xsd:import namespace="http://schemas.microsoft.com/sharepoint/v3"/>
    <xsd:import namespace="27ac9ac9-0c7a-4e28-8be8-f053725fae33"/>
    <xsd:import namespace="ba7fcba0-d0f3-40d6-9ede-d7b9f365353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ac9ac9-0c7a-4e28-8be8-f053725fae3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7fcba0-d0f3-40d6-9ede-d7b9f36535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6369BE-922A-4D33-A263-5E456AF7C711}">
  <ds:schemaRefs>
    <ds:schemaRef ds:uri="http://schemas.microsoft.com/sharepoint/v3"/>
    <ds:schemaRef ds:uri="http://purl.org/dc/terms/"/>
    <ds:schemaRef ds:uri="http://schemas.microsoft.com/office/2006/documentManagement/types"/>
    <ds:schemaRef ds:uri="ba7fcba0-d0f3-40d6-9ede-d7b9f3653530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27ac9ac9-0c7a-4e28-8be8-f053725fae3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8E2714F-3E50-4B98-A992-F6F30CF04A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7ac9ac9-0c7a-4e28-8be8-f053725fae33"/>
    <ds:schemaRef ds:uri="ba7fcba0-d0f3-40d6-9ede-d7b9f36535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21225F-6E35-46FB-B75B-79C8EB3754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Expenditures</vt:lpstr>
      <vt:lpstr>F&amp;A</vt:lpstr>
      <vt:lpstr>Tech Transfer</vt:lpstr>
      <vt:lpstr>Summary Data</vt:lpstr>
      <vt:lpstr>Summary Chart</vt:lpstr>
      <vt:lpstr>Expenditures!Print_Titles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Trevor, Tyler</dc:creator>
  <cp:lastModifiedBy>Microsoft Office User</cp:lastModifiedBy>
  <cp:lastPrinted>2019-01-07T17:15:07Z</cp:lastPrinted>
  <dcterms:created xsi:type="dcterms:W3CDTF">2015-11-24T17:07:50Z</dcterms:created>
  <dcterms:modified xsi:type="dcterms:W3CDTF">2020-09-02T19:38:13Z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0x010100040EBD4317B8EE40AEBFA4D0C4EF42C8</vt:lpwstr>
  </property>
</Properties>
</file>